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antho\Desktop\"/>
    </mc:Choice>
  </mc:AlternateContent>
  <xr:revisionPtr revIDLastSave="0" documentId="13_ncr:1_{20EE4F3B-F893-4A23-A143-09DFF8A1C3F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Eeuwig_durende timesheet" sheetId="1" r:id="rId1"/>
    <sheet name="Verlof" sheetId="2" state="hidden" r:id="rId2"/>
    <sheet name="Nat.Feestdagen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3" l="1"/>
  <c r="C97" i="3"/>
  <c r="D97" i="3" s="1"/>
  <c r="B97" i="3"/>
  <c r="B96" i="3"/>
  <c r="E95" i="3"/>
  <c r="D95" i="3"/>
  <c r="C95" i="3"/>
  <c r="B95" i="3"/>
  <c r="F95" i="3" s="1"/>
  <c r="F94" i="3"/>
  <c r="D94" i="3"/>
  <c r="C94" i="3"/>
  <c r="B94" i="3"/>
  <c r="F93" i="3"/>
  <c r="B93" i="3"/>
  <c r="C93" i="3" s="1"/>
  <c r="F92" i="3"/>
  <c r="B92" i="3"/>
  <c r="C91" i="3"/>
  <c r="B91" i="3"/>
  <c r="F91" i="3" s="1"/>
  <c r="F90" i="3"/>
  <c r="B90" i="3"/>
  <c r="C90" i="3" s="1"/>
  <c r="F89" i="3"/>
  <c r="C89" i="3"/>
  <c r="D89" i="3" s="1"/>
  <c r="B89" i="3"/>
  <c r="B88" i="3"/>
  <c r="E87" i="3"/>
  <c r="D87" i="3"/>
  <c r="C87" i="3"/>
  <c r="B87" i="3"/>
  <c r="F87" i="3" s="1"/>
  <c r="F86" i="3"/>
  <c r="D86" i="3"/>
  <c r="C86" i="3"/>
  <c r="B86" i="3"/>
  <c r="F85" i="3"/>
  <c r="C85" i="3"/>
  <c r="B85" i="3"/>
  <c r="F84" i="3"/>
  <c r="B84" i="3"/>
  <c r="C83" i="3"/>
  <c r="B83" i="3"/>
  <c r="F83" i="3" s="1"/>
  <c r="B82" i="3"/>
  <c r="F81" i="3"/>
  <c r="E81" i="3"/>
  <c r="C81" i="3"/>
  <c r="D81" i="3" s="1"/>
  <c r="B81" i="3"/>
  <c r="F80" i="3"/>
  <c r="B80" i="3"/>
  <c r="F79" i="3"/>
  <c r="E79" i="3"/>
  <c r="C79" i="3"/>
  <c r="D79" i="3" s="1"/>
  <c r="B79" i="3"/>
  <c r="G79" i="3" s="1"/>
  <c r="B78" i="3"/>
  <c r="E77" i="3"/>
  <c r="D77" i="3"/>
  <c r="C77" i="3"/>
  <c r="B77" i="3"/>
  <c r="F77" i="3" s="1"/>
  <c r="F76" i="3"/>
  <c r="D76" i="3"/>
  <c r="C76" i="3"/>
  <c r="B76" i="3"/>
  <c r="B75" i="3"/>
  <c r="F74" i="3"/>
  <c r="B74" i="3"/>
  <c r="B73" i="3"/>
  <c r="B72" i="3"/>
  <c r="D71" i="3"/>
  <c r="E71" i="3" s="1"/>
  <c r="C71" i="3"/>
  <c r="B71" i="3"/>
  <c r="F71" i="3" s="1"/>
  <c r="C70" i="3"/>
  <c r="B70" i="3"/>
  <c r="F70" i="3" s="1"/>
  <c r="F69" i="3"/>
  <c r="B69" i="3"/>
  <c r="B68" i="3"/>
  <c r="D67" i="3"/>
  <c r="C67" i="3"/>
  <c r="B67" i="3"/>
  <c r="F67" i="3" s="1"/>
  <c r="B66" i="3"/>
  <c r="F65" i="3"/>
  <c r="E65" i="3"/>
  <c r="C65" i="3"/>
  <c r="D65" i="3" s="1"/>
  <c r="B65" i="3"/>
  <c r="B64" i="3"/>
  <c r="E63" i="3"/>
  <c r="D63" i="3"/>
  <c r="C63" i="3"/>
  <c r="B63" i="3"/>
  <c r="F63" i="3" s="1"/>
  <c r="B62" i="3"/>
  <c r="D61" i="3"/>
  <c r="C61" i="3"/>
  <c r="B61" i="3"/>
  <c r="F61" i="3" s="1"/>
  <c r="C60" i="3"/>
  <c r="B60" i="3"/>
  <c r="F60" i="3" s="1"/>
  <c r="F59" i="3"/>
  <c r="B59" i="3"/>
  <c r="B58" i="3"/>
  <c r="D57" i="3"/>
  <c r="C57" i="3"/>
  <c r="B57" i="3"/>
  <c r="F57" i="3" s="1"/>
  <c r="C56" i="3"/>
  <c r="B56" i="3"/>
  <c r="F56" i="3" s="1"/>
  <c r="F55" i="3"/>
  <c r="B55" i="3"/>
  <c r="B54" i="3"/>
  <c r="D53" i="3"/>
  <c r="C53" i="3"/>
  <c r="E53" i="3" s="1"/>
  <c r="B53" i="3"/>
  <c r="F53" i="3" s="1"/>
  <c r="C52" i="3"/>
  <c r="B52" i="3"/>
  <c r="F52" i="3" s="1"/>
  <c r="B51" i="3"/>
  <c r="B50" i="3"/>
  <c r="D49" i="3"/>
  <c r="C49" i="3"/>
  <c r="E49" i="3" s="1"/>
  <c r="B49" i="3"/>
  <c r="F49" i="3" s="1"/>
  <c r="G49" i="3" s="1"/>
  <c r="C48" i="3"/>
  <c r="B48" i="3"/>
  <c r="F48" i="3" s="1"/>
  <c r="B47" i="3"/>
  <c r="B46" i="3"/>
  <c r="D45" i="3"/>
  <c r="C45" i="3"/>
  <c r="B45" i="3"/>
  <c r="F45" i="3" s="1"/>
  <c r="C44" i="3"/>
  <c r="B44" i="3"/>
  <c r="F44" i="3" s="1"/>
  <c r="F43" i="3"/>
  <c r="B43" i="3"/>
  <c r="B42" i="3"/>
  <c r="D41" i="3"/>
  <c r="C41" i="3"/>
  <c r="B41" i="3"/>
  <c r="F41" i="3" s="1"/>
  <c r="F40" i="3"/>
  <c r="C40" i="3"/>
  <c r="B40" i="3"/>
  <c r="F39" i="3"/>
  <c r="B39" i="3"/>
  <c r="F38" i="3"/>
  <c r="B38" i="3"/>
  <c r="C37" i="3"/>
  <c r="B37" i="3"/>
  <c r="F37" i="3" s="1"/>
  <c r="B36" i="3"/>
  <c r="F35" i="3"/>
  <c r="E35" i="3"/>
  <c r="C35" i="3"/>
  <c r="D35" i="3" s="1"/>
  <c r="B35" i="3"/>
  <c r="G35" i="3" s="1"/>
  <c r="B34" i="3"/>
  <c r="D33" i="3"/>
  <c r="E33" i="3" s="1"/>
  <c r="C33" i="3"/>
  <c r="B33" i="3"/>
  <c r="F33" i="3" s="1"/>
  <c r="C32" i="3"/>
  <c r="B32" i="3"/>
  <c r="F32" i="3" s="1"/>
  <c r="F31" i="3"/>
  <c r="B31" i="3"/>
  <c r="B30" i="3"/>
  <c r="D29" i="3"/>
  <c r="E29" i="3" s="1"/>
  <c r="H29" i="3" s="1"/>
  <c r="C29" i="3"/>
  <c r="B29" i="3"/>
  <c r="F29" i="3" s="1"/>
  <c r="G29" i="3" s="1"/>
  <c r="C28" i="3"/>
  <c r="B28" i="3"/>
  <c r="F28" i="3" s="1"/>
  <c r="B27" i="3"/>
  <c r="B26" i="3"/>
  <c r="D25" i="3"/>
  <c r="E25" i="3" s="1"/>
  <c r="C25" i="3"/>
  <c r="B25" i="3"/>
  <c r="F25" i="3" s="1"/>
  <c r="G25" i="3" s="1"/>
  <c r="H25" i="3" s="1"/>
  <c r="C24" i="3"/>
  <c r="B24" i="3"/>
  <c r="F24" i="3" s="1"/>
  <c r="B23" i="3"/>
  <c r="B22" i="3"/>
  <c r="D21" i="3"/>
  <c r="C21" i="3"/>
  <c r="B21" i="3"/>
  <c r="F21" i="3" s="1"/>
  <c r="C20" i="3"/>
  <c r="B20" i="3"/>
  <c r="F20" i="3" s="1"/>
  <c r="F19" i="3"/>
  <c r="B19" i="3"/>
  <c r="B18" i="3"/>
  <c r="D17" i="3"/>
  <c r="C17" i="3"/>
  <c r="B17" i="3"/>
  <c r="F17" i="3" s="1"/>
  <c r="C16" i="3"/>
  <c r="B16" i="3"/>
  <c r="F16" i="3" s="1"/>
  <c r="F15" i="3"/>
  <c r="B15" i="3"/>
  <c r="B14" i="3"/>
  <c r="D13" i="3"/>
  <c r="C13" i="3"/>
  <c r="E13" i="3" s="1"/>
  <c r="B13" i="3"/>
  <c r="F13" i="3" s="1"/>
  <c r="C12" i="3"/>
  <c r="B12" i="3"/>
  <c r="F12" i="3" s="1"/>
  <c r="B11" i="3"/>
  <c r="F11" i="3" s="1"/>
  <c r="B10" i="3"/>
  <c r="D9" i="3"/>
  <c r="C9" i="3"/>
  <c r="B9" i="3"/>
  <c r="F9" i="3" s="1"/>
  <c r="B8" i="3"/>
  <c r="F8" i="3" s="1"/>
  <c r="F7" i="3"/>
  <c r="E7" i="3"/>
  <c r="C7" i="3"/>
  <c r="D7" i="3" s="1"/>
  <c r="B7" i="3"/>
  <c r="G7" i="3" s="1"/>
  <c r="B6" i="3"/>
  <c r="E5" i="3"/>
  <c r="D5" i="3"/>
  <c r="C5" i="3"/>
  <c r="B5" i="3"/>
  <c r="F5" i="3" s="1"/>
  <c r="G5" i="3" s="1"/>
  <c r="D4" i="3"/>
  <c r="C4" i="3"/>
  <c r="E4" i="3" s="1"/>
  <c r="B4" i="3"/>
  <c r="F4" i="3" s="1"/>
  <c r="G4" i="3" s="1"/>
  <c r="C3" i="3"/>
  <c r="B3" i="3"/>
  <c r="F3" i="3" s="1"/>
  <c r="B2" i="3"/>
  <c r="Y45" i="2"/>
  <c r="Y37" i="2"/>
  <c r="W37" i="2"/>
  <c r="U37" i="2"/>
  <c r="S37" i="2"/>
  <c r="Q37" i="2"/>
  <c r="O37" i="2"/>
  <c r="M37" i="2"/>
  <c r="K37" i="2"/>
  <c r="I37" i="2"/>
  <c r="G37" i="2"/>
  <c r="E37" i="2"/>
  <c r="Y44" i="2" s="1"/>
  <c r="C37" i="2"/>
  <c r="Y36" i="2"/>
  <c r="Y39" i="2" s="1"/>
  <c r="Y40" i="2" s="1"/>
  <c r="W36" i="2"/>
  <c r="W39" i="2" s="1"/>
  <c r="W40" i="2" s="1"/>
  <c r="U36" i="2"/>
  <c r="U39" i="2" s="1"/>
  <c r="U40" i="2" s="1"/>
  <c r="S36" i="2"/>
  <c r="S39" i="2" s="1"/>
  <c r="S40" i="2" s="1"/>
  <c r="Q36" i="2"/>
  <c r="Q39" i="2" s="1"/>
  <c r="Q40" i="2" s="1"/>
  <c r="O36" i="2"/>
  <c r="O39" i="2" s="1"/>
  <c r="O40" i="2" s="1"/>
  <c r="M36" i="2"/>
  <c r="M39" i="2" s="1"/>
  <c r="M40" i="2" s="1"/>
  <c r="K36" i="2"/>
  <c r="K39" i="2" s="1"/>
  <c r="K40" i="2" s="1"/>
  <c r="I36" i="2"/>
  <c r="I39" i="2" s="1"/>
  <c r="I40" i="2" s="1"/>
  <c r="G36" i="2"/>
  <c r="G39" i="2" s="1"/>
  <c r="G40" i="2" s="1"/>
  <c r="E36" i="2"/>
  <c r="E39" i="2" s="1"/>
  <c r="E40" i="2" s="1"/>
  <c r="C36" i="2"/>
  <c r="Y43" i="2" s="1"/>
  <c r="Y46" i="2" s="1"/>
  <c r="Y47" i="2" s="1"/>
  <c r="AD11" i="2"/>
  <c r="AE11" i="2" s="1"/>
  <c r="AE10" i="2"/>
  <c r="AD10" i="2"/>
  <c r="AD9" i="2"/>
  <c r="AE9" i="2" s="1"/>
  <c r="AD8" i="2"/>
  <c r="AE8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L46" i="1"/>
  <c r="K46" i="1"/>
  <c r="J46" i="1"/>
  <c r="I46" i="1"/>
  <c r="H46" i="1"/>
  <c r="G46" i="1"/>
  <c r="F46" i="1"/>
  <c r="E46" i="1"/>
  <c r="D46" i="1"/>
  <c r="C46" i="1"/>
  <c r="A15" i="1"/>
  <c r="A16" i="1" s="1"/>
  <c r="M46" i="1" l="1"/>
  <c r="B16" i="1"/>
  <c r="A17" i="1"/>
  <c r="J25" i="3"/>
  <c r="I25" i="3"/>
  <c r="J29" i="3"/>
  <c r="I29" i="3"/>
  <c r="H4" i="3"/>
  <c r="H13" i="3"/>
  <c r="H5" i="3"/>
  <c r="G20" i="3"/>
  <c r="F2" i="3"/>
  <c r="C6" i="3"/>
  <c r="C27" i="3"/>
  <c r="C34" i="3"/>
  <c r="F34" i="3"/>
  <c r="D44" i="3"/>
  <c r="E44" i="3" s="1"/>
  <c r="B15" i="1"/>
  <c r="C2" i="3"/>
  <c r="D3" i="3"/>
  <c r="E3" i="3" s="1"/>
  <c r="C8" i="3"/>
  <c r="D16" i="3"/>
  <c r="E16" i="3" s="1"/>
  <c r="G21" i="3"/>
  <c r="C23" i="3"/>
  <c r="F27" i="3"/>
  <c r="E32" i="3"/>
  <c r="D32" i="3"/>
  <c r="D60" i="3"/>
  <c r="E60" i="3" s="1"/>
  <c r="G10" i="1"/>
  <c r="H7" i="3"/>
  <c r="E20" i="3"/>
  <c r="D20" i="3"/>
  <c r="D40" i="3"/>
  <c r="E40" i="3" s="1"/>
  <c r="E12" i="3"/>
  <c r="D12" i="3"/>
  <c r="C19" i="3"/>
  <c r="E21" i="3"/>
  <c r="F23" i="3"/>
  <c r="E28" i="3"/>
  <c r="D28" i="3"/>
  <c r="G33" i="3"/>
  <c r="H33" i="3" s="1"/>
  <c r="H35" i="3"/>
  <c r="F36" i="3"/>
  <c r="C36" i="3"/>
  <c r="H49" i="3"/>
  <c r="C39" i="2"/>
  <c r="C40" i="2" s="1"/>
  <c r="F6" i="3"/>
  <c r="E9" i="3"/>
  <c r="C11" i="3"/>
  <c r="G13" i="3"/>
  <c r="C15" i="3"/>
  <c r="E17" i="3"/>
  <c r="G17" i="3" s="1"/>
  <c r="D24" i="3"/>
  <c r="E24" i="3" s="1"/>
  <c r="C31" i="3"/>
  <c r="E37" i="3"/>
  <c r="G37" i="3" s="1"/>
  <c r="D37" i="3"/>
  <c r="C51" i="3"/>
  <c r="F51" i="3"/>
  <c r="F10" i="3"/>
  <c r="F14" i="3"/>
  <c r="F18" i="3"/>
  <c r="F22" i="3"/>
  <c r="F26" i="3"/>
  <c r="F30" i="3"/>
  <c r="C47" i="3"/>
  <c r="E56" i="3"/>
  <c r="G56" i="3" s="1"/>
  <c r="D56" i="3"/>
  <c r="G63" i="3"/>
  <c r="H63" i="3" s="1"/>
  <c r="F66" i="3"/>
  <c r="C66" i="3"/>
  <c r="C10" i="3"/>
  <c r="C14" i="3"/>
  <c r="C18" i="3"/>
  <c r="C22" i="3"/>
  <c r="C26" i="3"/>
  <c r="C30" i="3"/>
  <c r="C38" i="3"/>
  <c r="C39" i="3"/>
  <c r="E41" i="3"/>
  <c r="C43" i="3"/>
  <c r="E45" i="3"/>
  <c r="F47" i="3"/>
  <c r="E52" i="3"/>
  <c r="D52" i="3"/>
  <c r="C59" i="3"/>
  <c r="E61" i="3"/>
  <c r="G61" i="3" s="1"/>
  <c r="C78" i="3"/>
  <c r="F78" i="3"/>
  <c r="D48" i="3"/>
  <c r="E48" i="3" s="1"/>
  <c r="G53" i="3"/>
  <c r="H53" i="3" s="1"/>
  <c r="C55" i="3"/>
  <c r="E57" i="3"/>
  <c r="C64" i="3"/>
  <c r="F64" i="3"/>
  <c r="G65" i="3"/>
  <c r="H65" i="3" s="1"/>
  <c r="E70" i="3"/>
  <c r="D70" i="3"/>
  <c r="F42" i="3"/>
  <c r="F46" i="3"/>
  <c r="F50" i="3"/>
  <c r="F54" i="3"/>
  <c r="F58" i="3"/>
  <c r="F62" i="3"/>
  <c r="G71" i="3"/>
  <c r="H71" i="3" s="1"/>
  <c r="C73" i="3"/>
  <c r="H77" i="3"/>
  <c r="H87" i="3"/>
  <c r="C42" i="3"/>
  <c r="C46" i="3"/>
  <c r="C50" i="3"/>
  <c r="C54" i="3"/>
  <c r="C58" i="3"/>
  <c r="C62" i="3"/>
  <c r="G67" i="3"/>
  <c r="C69" i="3"/>
  <c r="F73" i="3"/>
  <c r="G77" i="3"/>
  <c r="H79" i="3"/>
  <c r="G83" i="3"/>
  <c r="G87" i="3"/>
  <c r="H95" i="3"/>
  <c r="E67" i="3"/>
  <c r="F75" i="3"/>
  <c r="C75" i="3"/>
  <c r="F82" i="3"/>
  <c r="C82" i="3"/>
  <c r="E83" i="3"/>
  <c r="D83" i="3"/>
  <c r="F68" i="3"/>
  <c r="F72" i="3"/>
  <c r="G81" i="3"/>
  <c r="G86" i="3"/>
  <c r="C88" i="3"/>
  <c r="G95" i="3"/>
  <c r="C68" i="3"/>
  <c r="C72" i="3"/>
  <c r="C74" i="3"/>
  <c r="C80" i="3"/>
  <c r="E86" i="3"/>
  <c r="E89" i="3"/>
  <c r="E76" i="3"/>
  <c r="H81" i="3"/>
  <c r="D85" i="3"/>
  <c r="E85" i="3" s="1"/>
  <c r="F88" i="3"/>
  <c r="D90" i="3"/>
  <c r="E90" i="3" s="1"/>
  <c r="D91" i="3"/>
  <c r="E91" i="3" s="1"/>
  <c r="D93" i="3"/>
  <c r="E93" i="3"/>
  <c r="C96" i="3"/>
  <c r="F96" i="3"/>
  <c r="G97" i="3"/>
  <c r="H97" i="3" s="1"/>
  <c r="F97" i="3"/>
  <c r="C84" i="3"/>
  <c r="C92" i="3"/>
  <c r="E94" i="3"/>
  <c r="H90" i="3" l="1"/>
  <c r="G90" i="3"/>
  <c r="G24" i="3"/>
  <c r="H24" i="3" s="1"/>
  <c r="H44" i="3"/>
  <c r="G44" i="3"/>
  <c r="J63" i="3"/>
  <c r="I63" i="3"/>
  <c r="G60" i="3"/>
  <c r="H60" i="3" s="1"/>
  <c r="H3" i="3"/>
  <c r="G3" i="3"/>
  <c r="G40" i="3"/>
  <c r="H40" i="3" s="1"/>
  <c r="I97" i="3"/>
  <c r="J97" i="3"/>
  <c r="H85" i="3"/>
  <c r="G85" i="3"/>
  <c r="I65" i="3"/>
  <c r="N65" i="3" s="1"/>
  <c r="J65" i="3"/>
  <c r="H48" i="3"/>
  <c r="G48" i="3"/>
  <c r="J33" i="3"/>
  <c r="I33" i="3"/>
  <c r="N33" i="3" s="1"/>
  <c r="G91" i="3"/>
  <c r="H91" i="3" s="1"/>
  <c r="J53" i="3"/>
  <c r="I53" i="3"/>
  <c r="N53" i="3" s="1"/>
  <c r="G51" i="3"/>
  <c r="G16" i="3"/>
  <c r="H16" i="3" s="1"/>
  <c r="H89" i="3"/>
  <c r="E69" i="3"/>
  <c r="D69" i="3"/>
  <c r="D42" i="3"/>
  <c r="E42" i="3" s="1"/>
  <c r="D22" i="3"/>
  <c r="E22" i="3"/>
  <c r="E51" i="3"/>
  <c r="D51" i="3"/>
  <c r="G9" i="3"/>
  <c r="H9" i="3" s="1"/>
  <c r="I35" i="3"/>
  <c r="N35" i="3" s="1"/>
  <c r="J35" i="3"/>
  <c r="I7" i="3"/>
  <c r="J7" i="3"/>
  <c r="J13" i="3"/>
  <c r="I13" i="3"/>
  <c r="N13" i="3" s="1"/>
  <c r="G32" i="3"/>
  <c r="H32" i="3" s="1"/>
  <c r="E84" i="3"/>
  <c r="D84" i="3"/>
  <c r="J81" i="3"/>
  <c r="I81" i="3"/>
  <c r="N81" i="3" s="1"/>
  <c r="H86" i="3"/>
  <c r="H67" i="3"/>
  <c r="J79" i="3"/>
  <c r="I79" i="3"/>
  <c r="N79" i="3" s="1"/>
  <c r="D54" i="3"/>
  <c r="E54" i="3" s="1"/>
  <c r="D73" i="3"/>
  <c r="E73" i="3" s="1"/>
  <c r="H57" i="3"/>
  <c r="G57" i="3"/>
  <c r="G41" i="3"/>
  <c r="H41" i="3" s="1"/>
  <c r="D18" i="3"/>
  <c r="E18" i="3" s="1"/>
  <c r="D66" i="3"/>
  <c r="E66" i="3" s="1"/>
  <c r="E47" i="3"/>
  <c r="D47" i="3"/>
  <c r="D31" i="3"/>
  <c r="E31" i="3" s="1"/>
  <c r="G52" i="3"/>
  <c r="H52" i="3" s="1"/>
  <c r="D8" i="3"/>
  <c r="E8" i="3" s="1"/>
  <c r="E34" i="3"/>
  <c r="G34" i="3" s="1"/>
  <c r="D34" i="3"/>
  <c r="D6" i="3"/>
  <c r="E6" i="3" s="1"/>
  <c r="J4" i="3"/>
  <c r="I4" i="3"/>
  <c r="N29" i="3"/>
  <c r="D58" i="3"/>
  <c r="E58" i="3" s="1"/>
  <c r="G70" i="3"/>
  <c r="H70" i="3" s="1"/>
  <c r="H37" i="3"/>
  <c r="H12" i="3"/>
  <c r="G12" i="3"/>
  <c r="D96" i="3"/>
  <c r="E96" i="3" s="1"/>
  <c r="H76" i="3"/>
  <c r="D72" i="3"/>
  <c r="E72" i="3" s="1"/>
  <c r="G76" i="3"/>
  <c r="J87" i="3"/>
  <c r="I87" i="3"/>
  <c r="D55" i="3"/>
  <c r="E55" i="3" s="1"/>
  <c r="E78" i="3"/>
  <c r="D78" i="3"/>
  <c r="H61" i="3"/>
  <c r="D39" i="3"/>
  <c r="E39" i="3" s="1"/>
  <c r="D30" i="3"/>
  <c r="E30" i="3"/>
  <c r="D14" i="3"/>
  <c r="E14" i="3" s="1"/>
  <c r="H17" i="3"/>
  <c r="D11" i="3"/>
  <c r="E11" i="3"/>
  <c r="E36" i="3"/>
  <c r="D36" i="3"/>
  <c r="H21" i="3"/>
  <c r="H20" i="3"/>
  <c r="E23" i="3"/>
  <c r="D23" i="3"/>
  <c r="J5" i="3"/>
  <c r="I5" i="3"/>
  <c r="N5" i="3" s="1"/>
  <c r="A18" i="1"/>
  <c r="B17" i="1"/>
  <c r="D74" i="3"/>
  <c r="E74" i="3" s="1"/>
  <c r="G89" i="3"/>
  <c r="J77" i="3"/>
  <c r="I77" i="3"/>
  <c r="N77" i="3" s="1"/>
  <c r="G93" i="3"/>
  <c r="H93" i="3" s="1"/>
  <c r="D38" i="3"/>
  <c r="E38" i="3"/>
  <c r="H56" i="3"/>
  <c r="H28" i="3"/>
  <c r="G28" i="3"/>
  <c r="E80" i="3"/>
  <c r="D80" i="3"/>
  <c r="D88" i="3"/>
  <c r="E88" i="3" s="1"/>
  <c r="H83" i="3"/>
  <c r="J95" i="3"/>
  <c r="I95" i="3"/>
  <c r="D50" i="3"/>
  <c r="E50" i="3"/>
  <c r="G50" i="3" s="1"/>
  <c r="D92" i="3"/>
  <c r="E92" i="3" s="1"/>
  <c r="G94" i="3"/>
  <c r="H94" i="3" s="1"/>
  <c r="D68" i="3"/>
  <c r="E68" i="3" s="1"/>
  <c r="D82" i="3"/>
  <c r="E82" i="3" s="1"/>
  <c r="D75" i="3"/>
  <c r="E75" i="3" s="1"/>
  <c r="D62" i="3"/>
  <c r="E62" i="3"/>
  <c r="D46" i="3"/>
  <c r="E46" i="3" s="1"/>
  <c r="J71" i="3"/>
  <c r="I71" i="3"/>
  <c r="N71" i="3" s="1"/>
  <c r="E64" i="3"/>
  <c r="D64" i="3"/>
  <c r="D59" i="3"/>
  <c r="E59" i="3" s="1"/>
  <c r="D43" i="3"/>
  <c r="E43" i="3" s="1"/>
  <c r="D26" i="3"/>
  <c r="E26" i="3"/>
  <c r="E10" i="3"/>
  <c r="D10" i="3"/>
  <c r="G45" i="3"/>
  <c r="H45" i="3" s="1"/>
  <c r="D15" i="3"/>
  <c r="E15" i="3" s="1"/>
  <c r="J49" i="3"/>
  <c r="I49" i="3"/>
  <c r="G36" i="3"/>
  <c r="E19" i="3"/>
  <c r="D19" i="3"/>
  <c r="D2" i="3"/>
  <c r="E2" i="3" s="1"/>
  <c r="E27" i="3"/>
  <c r="D27" i="3"/>
  <c r="N25" i="3"/>
  <c r="H2" i="3" l="1"/>
  <c r="G2" i="3"/>
  <c r="J41" i="3"/>
  <c r="I41" i="3"/>
  <c r="N41" i="3" s="1"/>
  <c r="H54" i="3"/>
  <c r="G54" i="3"/>
  <c r="J9" i="3"/>
  <c r="I9" i="3"/>
  <c r="N9" i="3" s="1"/>
  <c r="I40" i="3"/>
  <c r="N40" i="3" s="1"/>
  <c r="J40" i="3"/>
  <c r="J24" i="3"/>
  <c r="I24" i="3"/>
  <c r="N24" i="3" s="1"/>
  <c r="H96" i="3"/>
  <c r="G96" i="3"/>
  <c r="J70" i="3"/>
  <c r="I70" i="3"/>
  <c r="N70" i="3" s="1"/>
  <c r="H8" i="3"/>
  <c r="G8" i="3"/>
  <c r="J32" i="3"/>
  <c r="I32" i="3"/>
  <c r="N32" i="3" s="1"/>
  <c r="H42" i="3"/>
  <c r="G42" i="3"/>
  <c r="J16" i="3"/>
  <c r="I16" i="3"/>
  <c r="N16" i="3" s="1"/>
  <c r="J91" i="3"/>
  <c r="I91" i="3"/>
  <c r="G43" i="3"/>
  <c r="H43" i="3" s="1"/>
  <c r="I94" i="3"/>
  <c r="N94" i="3" s="1"/>
  <c r="J94" i="3"/>
  <c r="G39" i="3"/>
  <c r="H39" i="3" s="1"/>
  <c r="H55" i="3"/>
  <c r="G55" i="3"/>
  <c r="G72" i="3"/>
  <c r="H72" i="3" s="1"/>
  <c r="H31" i="3"/>
  <c r="G31" i="3"/>
  <c r="G18" i="3"/>
  <c r="H18" i="3" s="1"/>
  <c r="H73" i="3"/>
  <c r="G73" i="3"/>
  <c r="J60" i="3"/>
  <c r="I60" i="3"/>
  <c r="N60" i="3" s="1"/>
  <c r="G59" i="3"/>
  <c r="H59" i="3" s="1"/>
  <c r="G75" i="3"/>
  <c r="H75" i="3" s="1"/>
  <c r="G92" i="3"/>
  <c r="H92" i="3" s="1"/>
  <c r="G14" i="3"/>
  <c r="H14" i="3" s="1"/>
  <c r="G15" i="3"/>
  <c r="H15" i="3" s="1"/>
  <c r="G46" i="3"/>
  <c r="H46" i="3" s="1"/>
  <c r="G82" i="3"/>
  <c r="H82" i="3" s="1"/>
  <c r="J45" i="3"/>
  <c r="I45" i="3"/>
  <c r="N45" i="3" s="1"/>
  <c r="G68" i="3"/>
  <c r="H68" i="3" s="1"/>
  <c r="G88" i="3"/>
  <c r="H88" i="3" s="1"/>
  <c r="J93" i="3"/>
  <c r="I93" i="3"/>
  <c r="N93" i="3" s="1"/>
  <c r="G74" i="3"/>
  <c r="H74" i="3" s="1"/>
  <c r="G58" i="3"/>
  <c r="H58" i="3" s="1"/>
  <c r="G6" i="3"/>
  <c r="H6" i="3" s="1"/>
  <c r="J52" i="3"/>
  <c r="I52" i="3"/>
  <c r="N52" i="3" s="1"/>
  <c r="G66" i="3"/>
  <c r="H66" i="3" s="1"/>
  <c r="G27" i="3"/>
  <c r="H27" i="3" s="1"/>
  <c r="G10" i="3"/>
  <c r="H10" i="3" s="1"/>
  <c r="J83" i="3"/>
  <c r="I83" i="3"/>
  <c r="N83" i="3" s="1"/>
  <c r="T77" i="3"/>
  <c r="M77" i="3"/>
  <c r="L77" i="3"/>
  <c r="K77" i="3" s="1"/>
  <c r="P77" i="3"/>
  <c r="O77" i="3" s="1"/>
  <c r="G11" i="3"/>
  <c r="H11" i="3" s="1"/>
  <c r="I76" i="3"/>
  <c r="N76" i="3" s="1"/>
  <c r="J76" i="3"/>
  <c r="T81" i="3"/>
  <c r="P81" i="3"/>
  <c r="O81" i="3" s="1"/>
  <c r="L81" i="3"/>
  <c r="K81" i="3" s="1"/>
  <c r="M81" i="3"/>
  <c r="G22" i="3"/>
  <c r="H22" i="3" s="1"/>
  <c r="J89" i="3"/>
  <c r="I89" i="3"/>
  <c r="T33" i="3"/>
  <c r="M33" i="3"/>
  <c r="P33" i="3"/>
  <c r="O33" i="3" s="1"/>
  <c r="L33" i="3"/>
  <c r="K33" i="3" s="1"/>
  <c r="J48" i="3"/>
  <c r="I48" i="3"/>
  <c r="N48" i="3" s="1"/>
  <c r="M71" i="3"/>
  <c r="T71" i="3"/>
  <c r="P71" i="3"/>
  <c r="O71" i="3" s="1"/>
  <c r="L71" i="3"/>
  <c r="K71" i="3" s="1"/>
  <c r="H62" i="3"/>
  <c r="H38" i="3"/>
  <c r="G38" i="3"/>
  <c r="J21" i="3"/>
  <c r="I21" i="3"/>
  <c r="N21" i="3" s="1"/>
  <c r="J37" i="3"/>
  <c r="I37" i="3"/>
  <c r="N37" i="3" s="1"/>
  <c r="M13" i="3"/>
  <c r="L13" i="3"/>
  <c r="K13" i="3" s="1"/>
  <c r="P13" i="3"/>
  <c r="O13" i="3" s="1"/>
  <c r="T13" i="3"/>
  <c r="N7" i="3"/>
  <c r="M53" i="3"/>
  <c r="L53" i="3"/>
  <c r="K53" i="3" s="1"/>
  <c r="T53" i="3"/>
  <c r="P53" i="3"/>
  <c r="O53" i="3" s="1"/>
  <c r="G62" i="3"/>
  <c r="N97" i="3"/>
  <c r="G80" i="3"/>
  <c r="H80" i="3" s="1"/>
  <c r="J56" i="3"/>
  <c r="I56" i="3"/>
  <c r="J20" i="3"/>
  <c r="I20" i="3"/>
  <c r="N20" i="3" s="1"/>
  <c r="J12" i="3"/>
  <c r="I12" i="3"/>
  <c r="N12" i="3" s="1"/>
  <c r="M79" i="3"/>
  <c r="P79" i="3"/>
  <c r="O79" i="3" s="1"/>
  <c r="T79" i="3"/>
  <c r="L79" i="3"/>
  <c r="K79" i="3" s="1"/>
  <c r="T65" i="3"/>
  <c r="P65" i="3"/>
  <c r="O65" i="3" s="1"/>
  <c r="L65" i="3"/>
  <c r="K65" i="3" s="1"/>
  <c r="M65" i="3"/>
  <c r="H26" i="3"/>
  <c r="M25" i="3"/>
  <c r="T25" i="3"/>
  <c r="L25" i="3"/>
  <c r="K25" i="3" s="1"/>
  <c r="P25" i="3"/>
  <c r="O25" i="3" s="1"/>
  <c r="N49" i="3"/>
  <c r="N95" i="3"/>
  <c r="J17" i="3"/>
  <c r="I17" i="3"/>
  <c r="N17" i="3" s="1"/>
  <c r="J61" i="3"/>
  <c r="I61" i="3"/>
  <c r="M29" i="3"/>
  <c r="L29" i="3"/>
  <c r="K29" i="3" s="1"/>
  <c r="P29" i="3"/>
  <c r="O29" i="3" s="1"/>
  <c r="T29" i="3"/>
  <c r="J67" i="3"/>
  <c r="I67" i="3"/>
  <c r="N67" i="3" s="1"/>
  <c r="G26" i="3"/>
  <c r="G30" i="3"/>
  <c r="H30" i="3" s="1"/>
  <c r="G19" i="3"/>
  <c r="H19" i="3" s="1"/>
  <c r="H64" i="3"/>
  <c r="G64" i="3"/>
  <c r="H50" i="3"/>
  <c r="T5" i="3"/>
  <c r="M5" i="3"/>
  <c r="P5" i="3"/>
  <c r="O5" i="3" s="1"/>
  <c r="L5" i="3"/>
  <c r="K5" i="3" s="1"/>
  <c r="H34" i="3"/>
  <c r="J28" i="3"/>
  <c r="I28" i="3"/>
  <c r="B18" i="1"/>
  <c r="A19" i="1"/>
  <c r="H36" i="3"/>
  <c r="N87" i="3"/>
  <c r="N4" i="3"/>
  <c r="H47" i="3"/>
  <c r="G47" i="3"/>
  <c r="J57" i="3"/>
  <c r="I57" i="3"/>
  <c r="N57" i="3" s="1"/>
  <c r="I86" i="3"/>
  <c r="N86" i="3" s="1"/>
  <c r="J86" i="3"/>
  <c r="G84" i="3"/>
  <c r="H84" i="3" s="1"/>
  <c r="T35" i="3"/>
  <c r="P35" i="3"/>
  <c r="O35" i="3" s="1"/>
  <c r="L35" i="3"/>
  <c r="K35" i="3" s="1"/>
  <c r="M35" i="3"/>
  <c r="H51" i="3"/>
  <c r="G69" i="3"/>
  <c r="H69" i="3" s="1"/>
  <c r="G23" i="3"/>
  <c r="H23" i="3" s="1"/>
  <c r="J85" i="3"/>
  <c r="I85" i="3"/>
  <c r="G78" i="3"/>
  <c r="H78" i="3" s="1"/>
  <c r="J3" i="3"/>
  <c r="I3" i="3"/>
  <c r="N63" i="3"/>
  <c r="J44" i="3"/>
  <c r="I44" i="3"/>
  <c r="N44" i="3" s="1"/>
  <c r="I90" i="3"/>
  <c r="N90" i="3" s="1"/>
  <c r="J90" i="3"/>
  <c r="I19" i="3" l="1"/>
  <c r="N19" i="3" s="1"/>
  <c r="J19" i="3"/>
  <c r="I11" i="3"/>
  <c r="J11" i="3"/>
  <c r="J14" i="3"/>
  <c r="I14" i="3"/>
  <c r="I66" i="3"/>
  <c r="J66" i="3"/>
  <c r="J58" i="3"/>
  <c r="I58" i="3"/>
  <c r="J88" i="3"/>
  <c r="I88" i="3"/>
  <c r="N88" i="3" s="1"/>
  <c r="I82" i="3"/>
  <c r="N82" i="3" s="1"/>
  <c r="J82" i="3"/>
  <c r="J92" i="3"/>
  <c r="I92" i="3"/>
  <c r="N92" i="3" s="1"/>
  <c r="J43" i="3"/>
  <c r="I43" i="3"/>
  <c r="I69" i="3"/>
  <c r="J69" i="3"/>
  <c r="I27" i="3"/>
  <c r="N27" i="3" s="1"/>
  <c r="J27" i="3"/>
  <c r="J22" i="3"/>
  <c r="I22" i="3"/>
  <c r="N22" i="3" s="1"/>
  <c r="J80" i="3"/>
  <c r="I80" i="3"/>
  <c r="I74" i="3"/>
  <c r="J74" i="3"/>
  <c r="J68" i="3"/>
  <c r="I68" i="3"/>
  <c r="J46" i="3"/>
  <c r="I46" i="3"/>
  <c r="N46" i="3" s="1"/>
  <c r="J75" i="3"/>
  <c r="I75" i="3"/>
  <c r="J39" i="3"/>
  <c r="I39" i="3"/>
  <c r="N39" i="3" s="1"/>
  <c r="J78" i="3"/>
  <c r="I78" i="3"/>
  <c r="J6" i="3"/>
  <c r="I6" i="3"/>
  <c r="N6" i="3" s="1"/>
  <c r="J18" i="3"/>
  <c r="I18" i="3"/>
  <c r="J30" i="3"/>
  <c r="I30" i="3"/>
  <c r="N30" i="3" s="1"/>
  <c r="I84" i="3"/>
  <c r="N84" i="3" s="1"/>
  <c r="J84" i="3"/>
  <c r="I23" i="3"/>
  <c r="J23" i="3"/>
  <c r="J10" i="3"/>
  <c r="I10" i="3"/>
  <c r="I15" i="3"/>
  <c r="J15" i="3"/>
  <c r="I59" i="3"/>
  <c r="N59" i="3" s="1"/>
  <c r="J59" i="3"/>
  <c r="J72" i="3"/>
  <c r="I72" i="3"/>
  <c r="N72" i="3" s="1"/>
  <c r="M44" i="3"/>
  <c r="T44" i="3"/>
  <c r="P44" i="3"/>
  <c r="O44" i="3" s="1"/>
  <c r="L44" i="3"/>
  <c r="K44" i="3" s="1"/>
  <c r="M57" i="3"/>
  <c r="P57" i="3"/>
  <c r="O57" i="3" s="1"/>
  <c r="L57" i="3"/>
  <c r="K57" i="3" s="1"/>
  <c r="T57" i="3"/>
  <c r="M4" i="3"/>
  <c r="T4" i="3"/>
  <c r="P4" i="3"/>
  <c r="O4" i="3" s="1"/>
  <c r="L4" i="3"/>
  <c r="K4" i="3" s="1"/>
  <c r="A20" i="1"/>
  <c r="B19" i="1"/>
  <c r="J34" i="3"/>
  <c r="I34" i="3"/>
  <c r="N34" i="3" s="1"/>
  <c r="R5" i="3"/>
  <c r="Q5" i="3" s="1"/>
  <c r="S5" i="3"/>
  <c r="M67" i="3"/>
  <c r="P67" i="3"/>
  <c r="O67" i="3" s="1"/>
  <c r="L67" i="3"/>
  <c r="K67" i="3" s="1"/>
  <c r="T67" i="3"/>
  <c r="M20" i="3"/>
  <c r="T20" i="3"/>
  <c r="P20" i="3"/>
  <c r="O20" i="3" s="1"/>
  <c r="L20" i="3"/>
  <c r="K20" i="3" s="1"/>
  <c r="J50" i="3"/>
  <c r="I50" i="3"/>
  <c r="N50" i="3" s="1"/>
  <c r="M12" i="3"/>
  <c r="T12" i="3"/>
  <c r="P12" i="3"/>
  <c r="O12" i="3" s="1"/>
  <c r="L12" i="3"/>
  <c r="K12" i="3" s="1"/>
  <c r="S53" i="3"/>
  <c r="R53" i="3"/>
  <c r="Q53" i="3" s="1"/>
  <c r="S13" i="3"/>
  <c r="R13" i="3"/>
  <c r="Q13" i="3" s="1"/>
  <c r="L37" i="3"/>
  <c r="K37" i="3" s="1"/>
  <c r="P37" i="3"/>
  <c r="O37" i="3" s="1"/>
  <c r="T37" i="3"/>
  <c r="M37" i="3"/>
  <c r="M48" i="3"/>
  <c r="T48" i="3"/>
  <c r="P48" i="3"/>
  <c r="O48" i="3" s="1"/>
  <c r="L48" i="3"/>
  <c r="K48" i="3" s="1"/>
  <c r="M45" i="3"/>
  <c r="T45" i="3"/>
  <c r="P45" i="3"/>
  <c r="O45" i="3" s="1"/>
  <c r="L45" i="3"/>
  <c r="K45" i="3" s="1"/>
  <c r="M60" i="3"/>
  <c r="T60" i="3"/>
  <c r="P60" i="3"/>
  <c r="O60" i="3" s="1"/>
  <c r="L60" i="3"/>
  <c r="K60" i="3" s="1"/>
  <c r="M16" i="3"/>
  <c r="T16" i="3"/>
  <c r="P16" i="3"/>
  <c r="O16" i="3" s="1"/>
  <c r="L16" i="3"/>
  <c r="K16" i="3" s="1"/>
  <c r="M32" i="3"/>
  <c r="T32" i="3"/>
  <c r="P32" i="3"/>
  <c r="O32" i="3" s="1"/>
  <c r="L32" i="3"/>
  <c r="K32" i="3" s="1"/>
  <c r="M70" i="3"/>
  <c r="T70" i="3"/>
  <c r="P70" i="3"/>
  <c r="O70" i="3" s="1"/>
  <c r="L70" i="3"/>
  <c r="K70" i="3" s="1"/>
  <c r="M24" i="3"/>
  <c r="T24" i="3"/>
  <c r="P24" i="3"/>
  <c r="O24" i="3" s="1"/>
  <c r="L24" i="3"/>
  <c r="K24" i="3" s="1"/>
  <c r="M9" i="3"/>
  <c r="P9" i="3"/>
  <c r="O9" i="3" s="1"/>
  <c r="L9" i="3"/>
  <c r="K9" i="3" s="1"/>
  <c r="T9" i="3"/>
  <c r="M41" i="3"/>
  <c r="T41" i="3"/>
  <c r="L41" i="3"/>
  <c r="K41" i="3" s="1"/>
  <c r="P41" i="3"/>
  <c r="O41" i="3" s="1"/>
  <c r="J26" i="3"/>
  <c r="I26" i="3"/>
  <c r="S65" i="3"/>
  <c r="R65" i="3"/>
  <c r="Q65" i="3" s="1"/>
  <c r="M21" i="3"/>
  <c r="T21" i="3"/>
  <c r="P21" i="3"/>
  <c r="O21" i="3" s="1"/>
  <c r="L21" i="3"/>
  <c r="K21" i="3" s="1"/>
  <c r="I62" i="3"/>
  <c r="N62" i="3" s="1"/>
  <c r="J62" i="3"/>
  <c r="M76" i="3"/>
  <c r="L76" i="3"/>
  <c r="K76" i="3" s="1"/>
  <c r="P76" i="3"/>
  <c r="O76" i="3" s="1"/>
  <c r="T76" i="3"/>
  <c r="M87" i="3"/>
  <c r="P87" i="3"/>
  <c r="O87" i="3" s="1"/>
  <c r="T87" i="3"/>
  <c r="L87" i="3"/>
  <c r="K87" i="3" s="1"/>
  <c r="T63" i="3"/>
  <c r="M63" i="3"/>
  <c r="L63" i="3"/>
  <c r="K63" i="3" s="1"/>
  <c r="P63" i="3"/>
  <c r="O63" i="3" s="1"/>
  <c r="N85" i="3"/>
  <c r="I36" i="3"/>
  <c r="N36" i="3" s="1"/>
  <c r="J36" i="3"/>
  <c r="N28" i="3"/>
  <c r="S29" i="3"/>
  <c r="R29" i="3"/>
  <c r="Q29" i="3" s="1"/>
  <c r="N61" i="3"/>
  <c r="T95" i="3"/>
  <c r="M95" i="3"/>
  <c r="L95" i="3"/>
  <c r="K95" i="3" s="1"/>
  <c r="P95" i="3"/>
  <c r="O95" i="3" s="1"/>
  <c r="S25" i="3"/>
  <c r="R25" i="3"/>
  <c r="Q25" i="3" s="1"/>
  <c r="R79" i="3"/>
  <c r="Q79" i="3" s="1"/>
  <c r="S79" i="3"/>
  <c r="N56" i="3"/>
  <c r="T97" i="3"/>
  <c r="P97" i="3"/>
  <c r="O97" i="3" s="1"/>
  <c r="L97" i="3"/>
  <c r="K97" i="3" s="1"/>
  <c r="M97" i="3"/>
  <c r="R33" i="3"/>
  <c r="Q33" i="3" s="1"/>
  <c r="S33" i="3"/>
  <c r="R81" i="3"/>
  <c r="Q81" i="3" s="1"/>
  <c r="S81" i="3"/>
  <c r="R77" i="3"/>
  <c r="Q77" i="3" s="1"/>
  <c r="S77" i="3"/>
  <c r="M17" i="3"/>
  <c r="P17" i="3"/>
  <c r="O17" i="3" s="1"/>
  <c r="L17" i="3"/>
  <c r="K17" i="3" s="1"/>
  <c r="T17" i="3"/>
  <c r="T7" i="3"/>
  <c r="P7" i="3"/>
  <c r="O7" i="3" s="1"/>
  <c r="L7" i="3"/>
  <c r="K7" i="3" s="1"/>
  <c r="M7" i="3"/>
  <c r="M90" i="3"/>
  <c r="T90" i="3"/>
  <c r="L90" i="3"/>
  <c r="K90" i="3" s="1"/>
  <c r="P90" i="3"/>
  <c r="O90" i="3" s="1"/>
  <c r="N3" i="3"/>
  <c r="I51" i="3"/>
  <c r="J51" i="3"/>
  <c r="S35" i="3"/>
  <c r="R35" i="3"/>
  <c r="Q35" i="3" s="1"/>
  <c r="M86" i="3"/>
  <c r="L86" i="3"/>
  <c r="K86" i="3" s="1"/>
  <c r="P86" i="3"/>
  <c r="O86" i="3" s="1"/>
  <c r="T86" i="3"/>
  <c r="I47" i="3"/>
  <c r="J47" i="3"/>
  <c r="J64" i="3"/>
  <c r="I64" i="3"/>
  <c r="M49" i="3"/>
  <c r="T49" i="3"/>
  <c r="P49" i="3"/>
  <c r="O49" i="3" s="1"/>
  <c r="L49" i="3"/>
  <c r="K49" i="3" s="1"/>
  <c r="I38" i="3"/>
  <c r="J38" i="3"/>
  <c r="S71" i="3"/>
  <c r="R71" i="3"/>
  <c r="Q71" i="3" s="1"/>
  <c r="N89" i="3"/>
  <c r="P83" i="3"/>
  <c r="O83" i="3" s="1"/>
  <c r="T83" i="3"/>
  <c r="M83" i="3"/>
  <c r="L83" i="3"/>
  <c r="K83" i="3" s="1"/>
  <c r="M52" i="3"/>
  <c r="T52" i="3"/>
  <c r="P52" i="3"/>
  <c r="O52" i="3" s="1"/>
  <c r="L52" i="3"/>
  <c r="K52" i="3" s="1"/>
  <c r="T93" i="3"/>
  <c r="P93" i="3"/>
  <c r="O93" i="3" s="1"/>
  <c r="L93" i="3"/>
  <c r="K93" i="3" s="1"/>
  <c r="M93" i="3"/>
  <c r="N91" i="3"/>
  <c r="I73" i="3"/>
  <c r="N73" i="3" s="1"/>
  <c r="J73" i="3"/>
  <c r="I31" i="3"/>
  <c r="J31" i="3"/>
  <c r="I55" i="3"/>
  <c r="N55" i="3" s="1"/>
  <c r="J55" i="3"/>
  <c r="M94" i="3"/>
  <c r="L94" i="3"/>
  <c r="K94" i="3" s="1"/>
  <c r="P94" i="3"/>
  <c r="O94" i="3" s="1"/>
  <c r="T94" i="3"/>
  <c r="J42" i="3"/>
  <c r="I42" i="3"/>
  <c r="N42" i="3" s="1"/>
  <c r="I8" i="3"/>
  <c r="N8" i="3" s="1"/>
  <c r="J8" i="3"/>
  <c r="J96" i="3"/>
  <c r="I96" i="3"/>
  <c r="N96" i="3" s="1"/>
  <c r="M40" i="3"/>
  <c r="T40" i="3"/>
  <c r="P40" i="3"/>
  <c r="O40" i="3" s="1"/>
  <c r="L40" i="3"/>
  <c r="K40" i="3" s="1"/>
  <c r="J54" i="3"/>
  <c r="I54" i="3"/>
  <c r="I2" i="3"/>
  <c r="J2" i="3"/>
  <c r="M55" i="3" l="1"/>
  <c r="T55" i="3"/>
  <c r="P55" i="3"/>
  <c r="O55" i="3" s="1"/>
  <c r="L55" i="3"/>
  <c r="K55" i="3" s="1"/>
  <c r="M73" i="3"/>
  <c r="P73" i="3"/>
  <c r="O73" i="3" s="1"/>
  <c r="L73" i="3"/>
  <c r="K73" i="3" s="1"/>
  <c r="T73" i="3"/>
  <c r="T50" i="3"/>
  <c r="P50" i="3"/>
  <c r="O50" i="3" s="1"/>
  <c r="L50" i="3"/>
  <c r="K50" i="3" s="1"/>
  <c r="M50" i="3"/>
  <c r="R20" i="3"/>
  <c r="Q20" i="3" s="1"/>
  <c r="S20" i="3"/>
  <c r="L34" i="3"/>
  <c r="K34" i="3" s="1"/>
  <c r="P34" i="3"/>
  <c r="O34" i="3" s="1"/>
  <c r="T34" i="3"/>
  <c r="M34" i="3"/>
  <c r="L96" i="3"/>
  <c r="K96" i="3" s="1"/>
  <c r="P96" i="3"/>
  <c r="O96" i="3" s="1"/>
  <c r="T96" i="3"/>
  <c r="M96" i="3"/>
  <c r="P42" i="3"/>
  <c r="O42" i="3" s="1"/>
  <c r="M42" i="3"/>
  <c r="T42" i="3"/>
  <c r="L42" i="3"/>
  <c r="K42" i="3" s="1"/>
  <c r="S97" i="3"/>
  <c r="R97" i="3"/>
  <c r="Q97" i="3" s="1"/>
  <c r="T85" i="3"/>
  <c r="P85" i="3"/>
  <c r="O85" i="3" s="1"/>
  <c r="L85" i="3"/>
  <c r="K85" i="3" s="1"/>
  <c r="M85" i="3"/>
  <c r="R63" i="3"/>
  <c r="Q63" i="3" s="1"/>
  <c r="S63" i="3"/>
  <c r="R37" i="3"/>
  <c r="Q37" i="3" s="1"/>
  <c r="S37" i="3"/>
  <c r="N15" i="3"/>
  <c r="N23" i="3"/>
  <c r="N74" i="3"/>
  <c r="N69" i="3"/>
  <c r="N66" i="3"/>
  <c r="N11" i="3"/>
  <c r="M8" i="3"/>
  <c r="T8" i="3"/>
  <c r="P8" i="3"/>
  <c r="O8" i="3" s="1"/>
  <c r="L8" i="3"/>
  <c r="K8" i="3" s="1"/>
  <c r="R9" i="3"/>
  <c r="Q9" i="3" s="1"/>
  <c r="S9" i="3"/>
  <c r="S57" i="3"/>
  <c r="R57" i="3"/>
  <c r="Q57" i="3" s="1"/>
  <c r="T72" i="3"/>
  <c r="P72" i="3"/>
  <c r="O72" i="3" s="1"/>
  <c r="L72" i="3"/>
  <c r="K72" i="3" s="1"/>
  <c r="M72" i="3"/>
  <c r="T30" i="3"/>
  <c r="P30" i="3"/>
  <c r="O30" i="3" s="1"/>
  <c r="L30" i="3"/>
  <c r="K30" i="3" s="1"/>
  <c r="M30" i="3"/>
  <c r="L6" i="3"/>
  <c r="K6" i="3" s="1"/>
  <c r="P6" i="3"/>
  <c r="O6" i="3" s="1"/>
  <c r="T6" i="3"/>
  <c r="M6" i="3"/>
  <c r="T39" i="3"/>
  <c r="P39" i="3"/>
  <c r="O39" i="3" s="1"/>
  <c r="L39" i="3"/>
  <c r="K39" i="3" s="1"/>
  <c r="M39" i="3"/>
  <c r="T46" i="3"/>
  <c r="P46" i="3"/>
  <c r="O46" i="3" s="1"/>
  <c r="L46" i="3"/>
  <c r="K46" i="3" s="1"/>
  <c r="M46" i="3"/>
  <c r="T22" i="3"/>
  <c r="P22" i="3"/>
  <c r="O22" i="3" s="1"/>
  <c r="L22" i="3"/>
  <c r="K22" i="3" s="1"/>
  <c r="M22" i="3"/>
  <c r="M92" i="3"/>
  <c r="L92" i="3"/>
  <c r="K92" i="3" s="1"/>
  <c r="T92" i="3"/>
  <c r="P92" i="3"/>
  <c r="O92" i="3" s="1"/>
  <c r="P88" i="3"/>
  <c r="O88" i="3" s="1"/>
  <c r="T88" i="3"/>
  <c r="M88" i="3"/>
  <c r="L88" i="3"/>
  <c r="K88" i="3" s="1"/>
  <c r="P91" i="3"/>
  <c r="O91" i="3" s="1"/>
  <c r="T91" i="3"/>
  <c r="M91" i="3"/>
  <c r="L91" i="3"/>
  <c r="K91" i="3" s="1"/>
  <c r="S93" i="3"/>
  <c r="R93" i="3"/>
  <c r="Q93" i="3" s="1"/>
  <c r="S49" i="3"/>
  <c r="R49" i="3"/>
  <c r="Q49" i="3" s="1"/>
  <c r="N2" i="3"/>
  <c r="N31" i="3"/>
  <c r="T89" i="3"/>
  <c r="P89" i="3"/>
  <c r="O89" i="3" s="1"/>
  <c r="L89" i="3"/>
  <c r="K89" i="3" s="1"/>
  <c r="M89" i="3"/>
  <c r="N38" i="3"/>
  <c r="N47" i="3"/>
  <c r="N51" i="3"/>
  <c r="S90" i="3"/>
  <c r="R90" i="3"/>
  <c r="Q90" i="3" s="1"/>
  <c r="M56" i="3"/>
  <c r="T56" i="3"/>
  <c r="P56" i="3"/>
  <c r="O56" i="3" s="1"/>
  <c r="L56" i="3"/>
  <c r="K56" i="3" s="1"/>
  <c r="R95" i="3"/>
  <c r="Q95" i="3" s="1"/>
  <c r="S95" i="3"/>
  <c r="M28" i="3"/>
  <c r="T28" i="3"/>
  <c r="P28" i="3"/>
  <c r="O28" i="3" s="1"/>
  <c r="L28" i="3"/>
  <c r="K28" i="3" s="1"/>
  <c r="S76" i="3"/>
  <c r="R76" i="3"/>
  <c r="Q76" i="3" s="1"/>
  <c r="S21" i="3"/>
  <c r="R21" i="3"/>
  <c r="Q21" i="3" s="1"/>
  <c r="N26" i="3"/>
  <c r="R41" i="3"/>
  <c r="Q41" i="3" s="1"/>
  <c r="S41" i="3"/>
  <c r="R24" i="3"/>
  <c r="Q24" i="3" s="1"/>
  <c r="S24" i="3"/>
  <c r="R70" i="3"/>
  <c r="Q70" i="3" s="1"/>
  <c r="S70" i="3"/>
  <c r="R32" i="3"/>
  <c r="Q32" i="3" s="1"/>
  <c r="S32" i="3"/>
  <c r="R16" i="3"/>
  <c r="Q16" i="3" s="1"/>
  <c r="S16" i="3"/>
  <c r="R60" i="3"/>
  <c r="Q60" i="3" s="1"/>
  <c r="S60" i="3"/>
  <c r="S45" i="3"/>
  <c r="R45" i="3"/>
  <c r="Q45" i="3" s="1"/>
  <c r="R48" i="3"/>
  <c r="Q48" i="3" s="1"/>
  <c r="S48" i="3"/>
  <c r="R12" i="3"/>
  <c r="Q12" i="3" s="1"/>
  <c r="S12" i="3"/>
  <c r="S67" i="3"/>
  <c r="R67" i="3"/>
  <c r="Q67" i="3" s="1"/>
  <c r="S4" i="3"/>
  <c r="R4" i="3"/>
  <c r="Q4" i="3" s="1"/>
  <c r="R44" i="3"/>
  <c r="Q44" i="3" s="1"/>
  <c r="S44" i="3"/>
  <c r="N10" i="3"/>
  <c r="N18" i="3"/>
  <c r="N78" i="3"/>
  <c r="N75" i="3"/>
  <c r="N68" i="3"/>
  <c r="N80" i="3"/>
  <c r="N43" i="3"/>
  <c r="N58" i="3"/>
  <c r="N14" i="3"/>
  <c r="R52" i="3"/>
  <c r="Q52" i="3" s="1"/>
  <c r="S52" i="3"/>
  <c r="R83" i="3"/>
  <c r="Q83" i="3" s="1"/>
  <c r="S83" i="3"/>
  <c r="S17" i="3"/>
  <c r="R17" i="3"/>
  <c r="Q17" i="3" s="1"/>
  <c r="M36" i="3"/>
  <c r="P36" i="3"/>
  <c r="O36" i="3" s="1"/>
  <c r="T36" i="3"/>
  <c r="L36" i="3"/>
  <c r="K36" i="3" s="1"/>
  <c r="N54" i="3"/>
  <c r="R40" i="3"/>
  <c r="Q40" i="3" s="1"/>
  <c r="S40" i="3"/>
  <c r="S94" i="3"/>
  <c r="R94" i="3"/>
  <c r="Q94" i="3" s="1"/>
  <c r="N64" i="3"/>
  <c r="R86" i="3"/>
  <c r="Q86" i="3" s="1"/>
  <c r="S86" i="3"/>
  <c r="M3" i="3"/>
  <c r="T3" i="3"/>
  <c r="P3" i="3"/>
  <c r="O3" i="3" s="1"/>
  <c r="L3" i="3"/>
  <c r="K3" i="3" s="1"/>
  <c r="S7" i="3"/>
  <c r="R7" i="3"/>
  <c r="Q7" i="3" s="1"/>
  <c r="M61" i="3"/>
  <c r="T61" i="3"/>
  <c r="P61" i="3"/>
  <c r="O61" i="3" s="1"/>
  <c r="L61" i="3"/>
  <c r="K61" i="3" s="1"/>
  <c r="R87" i="3"/>
  <c r="Q87" i="3" s="1"/>
  <c r="S87" i="3"/>
  <c r="M62" i="3"/>
  <c r="L62" i="3"/>
  <c r="K62" i="3" s="1"/>
  <c r="P62" i="3"/>
  <c r="O62" i="3" s="1"/>
  <c r="T62" i="3"/>
  <c r="B20" i="1"/>
  <c r="A21" i="1"/>
  <c r="M59" i="3"/>
  <c r="T59" i="3"/>
  <c r="P59" i="3"/>
  <c r="O59" i="3" s="1"/>
  <c r="L59" i="3"/>
  <c r="K59" i="3" s="1"/>
  <c r="M84" i="3"/>
  <c r="P84" i="3"/>
  <c r="O84" i="3" s="1"/>
  <c r="T84" i="3"/>
  <c r="L84" i="3"/>
  <c r="K84" i="3" s="1"/>
  <c r="M27" i="3"/>
  <c r="T27" i="3"/>
  <c r="P27" i="3"/>
  <c r="O27" i="3" s="1"/>
  <c r="L27" i="3"/>
  <c r="K27" i="3" s="1"/>
  <c r="M82" i="3"/>
  <c r="T82" i="3"/>
  <c r="L82" i="3"/>
  <c r="K82" i="3" s="1"/>
  <c r="P82" i="3"/>
  <c r="O82" i="3" s="1"/>
  <c r="M19" i="3"/>
  <c r="T19" i="3"/>
  <c r="P19" i="3"/>
  <c r="O19" i="3" s="1"/>
  <c r="L19" i="3"/>
  <c r="K19" i="3" s="1"/>
  <c r="T26" i="3" l="1"/>
  <c r="P26" i="3"/>
  <c r="O26" i="3" s="1"/>
  <c r="L26" i="3"/>
  <c r="K26" i="3" s="1"/>
  <c r="M26" i="3"/>
  <c r="T54" i="3"/>
  <c r="P54" i="3"/>
  <c r="O54" i="3" s="1"/>
  <c r="L54" i="3"/>
  <c r="K54" i="3" s="1"/>
  <c r="M54" i="3"/>
  <c r="M31" i="3"/>
  <c r="T31" i="3"/>
  <c r="P31" i="3"/>
  <c r="O31" i="3" s="1"/>
  <c r="L31" i="3"/>
  <c r="K31" i="3" s="1"/>
  <c r="R8" i="3"/>
  <c r="Q8" i="3" s="1"/>
  <c r="S8" i="3"/>
  <c r="M69" i="3"/>
  <c r="T69" i="3"/>
  <c r="P69" i="3"/>
  <c r="O69" i="3" s="1"/>
  <c r="L69" i="3"/>
  <c r="K69" i="3" s="1"/>
  <c r="S59" i="3"/>
  <c r="R59" i="3"/>
  <c r="Q59" i="3" s="1"/>
  <c r="S62" i="3"/>
  <c r="R62" i="3"/>
  <c r="Q62" i="3" s="1"/>
  <c r="S61" i="3"/>
  <c r="R61" i="3"/>
  <c r="Q61" i="3" s="1"/>
  <c r="T43" i="3"/>
  <c r="P43" i="3"/>
  <c r="O43" i="3" s="1"/>
  <c r="L43" i="3"/>
  <c r="K43" i="3" s="1"/>
  <c r="M43" i="3"/>
  <c r="L78" i="3"/>
  <c r="K78" i="3" s="1"/>
  <c r="P78" i="3"/>
  <c r="O78" i="3" s="1"/>
  <c r="T78" i="3"/>
  <c r="M78" i="3"/>
  <c r="R56" i="3"/>
  <c r="Q56" i="3" s="1"/>
  <c r="S56" i="3"/>
  <c r="M51" i="3"/>
  <c r="T51" i="3"/>
  <c r="P51" i="3"/>
  <c r="O51" i="3" s="1"/>
  <c r="L51" i="3"/>
  <c r="K51" i="3" s="1"/>
  <c r="M2" i="3"/>
  <c r="T2" i="3"/>
  <c r="P2" i="3"/>
  <c r="O2" i="3" s="1"/>
  <c r="L2" i="3"/>
  <c r="K2" i="3" s="1"/>
  <c r="S22" i="3"/>
  <c r="R22" i="3"/>
  <c r="Q22" i="3" s="1"/>
  <c r="S46" i="3"/>
  <c r="R46" i="3"/>
  <c r="Q46" i="3" s="1"/>
  <c r="S39" i="3"/>
  <c r="R39" i="3"/>
  <c r="Q39" i="3" s="1"/>
  <c r="S30" i="3"/>
  <c r="R30" i="3"/>
  <c r="Q30" i="3" s="1"/>
  <c r="S72" i="3"/>
  <c r="R72" i="3"/>
  <c r="Q72" i="3" s="1"/>
  <c r="T74" i="3"/>
  <c r="M74" i="3"/>
  <c r="L74" i="3"/>
  <c r="K74" i="3" s="1"/>
  <c r="P74" i="3"/>
  <c r="O74" i="3" s="1"/>
  <c r="R91" i="3"/>
  <c r="Q91" i="3" s="1"/>
  <c r="S91" i="3"/>
  <c r="S88" i="3"/>
  <c r="R88" i="3"/>
  <c r="Q88" i="3" s="1"/>
  <c r="R73" i="3"/>
  <c r="Q73" i="3" s="1"/>
  <c r="S73" i="3"/>
  <c r="S19" i="3"/>
  <c r="R19" i="3"/>
  <c r="Q19" i="3" s="1"/>
  <c r="S82" i="3"/>
  <c r="R82" i="3"/>
  <c r="Q82" i="3" s="1"/>
  <c r="S27" i="3"/>
  <c r="R27" i="3"/>
  <c r="Q27" i="3" s="1"/>
  <c r="S36" i="3"/>
  <c r="R36" i="3"/>
  <c r="Q36" i="3" s="1"/>
  <c r="P80" i="3"/>
  <c r="O80" i="3" s="1"/>
  <c r="L80" i="3"/>
  <c r="K80" i="3" s="1"/>
  <c r="T80" i="3"/>
  <c r="M80" i="3"/>
  <c r="T18" i="3"/>
  <c r="P18" i="3"/>
  <c r="O18" i="3" s="1"/>
  <c r="L18" i="3"/>
  <c r="K18" i="3" s="1"/>
  <c r="M18" i="3"/>
  <c r="M47" i="3"/>
  <c r="T47" i="3"/>
  <c r="P47" i="3"/>
  <c r="O47" i="3" s="1"/>
  <c r="L47" i="3"/>
  <c r="K47" i="3" s="1"/>
  <c r="M11" i="3"/>
  <c r="T11" i="3"/>
  <c r="P11" i="3"/>
  <c r="O11" i="3" s="1"/>
  <c r="L11" i="3"/>
  <c r="K11" i="3" s="1"/>
  <c r="M23" i="3"/>
  <c r="T23" i="3"/>
  <c r="P23" i="3"/>
  <c r="O23" i="3" s="1"/>
  <c r="L23" i="3"/>
  <c r="K23" i="3" s="1"/>
  <c r="S55" i="3"/>
  <c r="R55" i="3"/>
  <c r="Q55" i="3" s="1"/>
  <c r="S84" i="3"/>
  <c r="R84" i="3"/>
  <c r="Q84" i="3" s="1"/>
  <c r="T58" i="3"/>
  <c r="P58" i="3"/>
  <c r="O58" i="3" s="1"/>
  <c r="L58" i="3"/>
  <c r="K58" i="3" s="1"/>
  <c r="M58" i="3"/>
  <c r="T75" i="3"/>
  <c r="P75" i="3"/>
  <c r="O75" i="3" s="1"/>
  <c r="L75" i="3"/>
  <c r="K75" i="3" s="1"/>
  <c r="M75" i="3"/>
  <c r="A22" i="1"/>
  <c r="B21" i="1"/>
  <c r="R3" i="3"/>
  <c r="Q3" i="3" s="1"/>
  <c r="S3" i="3"/>
  <c r="L64" i="3"/>
  <c r="K64" i="3" s="1"/>
  <c r="P64" i="3"/>
  <c r="O64" i="3" s="1"/>
  <c r="T64" i="3"/>
  <c r="M64" i="3"/>
  <c r="T14" i="3"/>
  <c r="P14" i="3"/>
  <c r="O14" i="3" s="1"/>
  <c r="L14" i="3"/>
  <c r="K14" i="3" s="1"/>
  <c r="M14" i="3"/>
  <c r="T68" i="3"/>
  <c r="P68" i="3"/>
  <c r="O68" i="3" s="1"/>
  <c r="L68" i="3"/>
  <c r="K68" i="3" s="1"/>
  <c r="M68" i="3"/>
  <c r="M10" i="3"/>
  <c r="T10" i="3"/>
  <c r="L10" i="3"/>
  <c r="K10" i="3" s="1"/>
  <c r="P10" i="3"/>
  <c r="O10" i="3" s="1"/>
  <c r="R28" i="3"/>
  <c r="Q28" i="3" s="1"/>
  <c r="S28" i="3"/>
  <c r="P38" i="3"/>
  <c r="O38" i="3" s="1"/>
  <c r="M38" i="3"/>
  <c r="T38" i="3"/>
  <c r="L38" i="3"/>
  <c r="K38" i="3" s="1"/>
  <c r="R89" i="3"/>
  <c r="Q89" i="3" s="1"/>
  <c r="S89" i="3"/>
  <c r="S92" i="3"/>
  <c r="R92" i="3"/>
  <c r="Q92" i="3" s="1"/>
  <c r="S6" i="3"/>
  <c r="R6" i="3"/>
  <c r="Q6" i="3" s="1"/>
  <c r="M66" i="3"/>
  <c r="T66" i="3"/>
  <c r="P66" i="3"/>
  <c r="O66" i="3" s="1"/>
  <c r="L66" i="3"/>
  <c r="K66" i="3" s="1"/>
  <c r="M15" i="3"/>
  <c r="T15" i="3"/>
  <c r="P15" i="3"/>
  <c r="O15" i="3" s="1"/>
  <c r="L15" i="3"/>
  <c r="K15" i="3" s="1"/>
  <c r="R85" i="3"/>
  <c r="Q85" i="3" s="1"/>
  <c r="S85" i="3"/>
  <c r="S42" i="3"/>
  <c r="R42" i="3"/>
  <c r="Q42" i="3" s="1"/>
  <c r="S96" i="3"/>
  <c r="R96" i="3"/>
  <c r="Q96" i="3" s="1"/>
  <c r="S34" i="3"/>
  <c r="R34" i="3"/>
  <c r="Q34" i="3" s="1"/>
  <c r="S50" i="3"/>
  <c r="R50" i="3"/>
  <c r="Q50" i="3" s="1"/>
  <c r="S15" i="3" l="1"/>
  <c r="R15" i="3"/>
  <c r="Q15" i="3" s="1"/>
  <c r="S66" i="3"/>
  <c r="R66" i="3"/>
  <c r="Q66" i="3" s="1"/>
  <c r="S10" i="3"/>
  <c r="R10" i="3"/>
  <c r="Q10" i="3" s="1"/>
  <c r="S23" i="3"/>
  <c r="R23" i="3"/>
  <c r="Q23" i="3" s="1"/>
  <c r="S11" i="3"/>
  <c r="R11" i="3"/>
  <c r="Q11" i="3" s="1"/>
  <c r="S47" i="3"/>
  <c r="R47" i="3"/>
  <c r="Q47" i="3" s="1"/>
  <c r="S2" i="3"/>
  <c r="R2" i="3"/>
  <c r="Q2" i="3" s="1"/>
  <c r="S51" i="3"/>
  <c r="R51" i="3"/>
  <c r="Q51" i="3" s="1"/>
  <c r="S69" i="3"/>
  <c r="R69" i="3"/>
  <c r="Q69" i="3" s="1"/>
  <c r="S38" i="3"/>
  <c r="R38" i="3"/>
  <c r="Q38" i="3" s="1"/>
  <c r="S68" i="3"/>
  <c r="R68" i="3"/>
  <c r="Q68" i="3" s="1"/>
  <c r="S14" i="3"/>
  <c r="R14" i="3"/>
  <c r="Q14" i="3" s="1"/>
  <c r="B22" i="1"/>
  <c r="A23" i="1"/>
  <c r="S75" i="3"/>
  <c r="R75" i="3"/>
  <c r="Q75" i="3" s="1"/>
  <c r="S58" i="3"/>
  <c r="R58" i="3"/>
  <c r="Q58" i="3" s="1"/>
  <c r="S18" i="3"/>
  <c r="R18" i="3"/>
  <c r="Q18" i="3" s="1"/>
  <c r="S78" i="3"/>
  <c r="R78" i="3"/>
  <c r="Q78" i="3" s="1"/>
  <c r="S31" i="3"/>
  <c r="R31" i="3"/>
  <c r="Q31" i="3" s="1"/>
  <c r="S64" i="3"/>
  <c r="R64" i="3"/>
  <c r="Q64" i="3" s="1"/>
  <c r="S80" i="3"/>
  <c r="R80" i="3"/>
  <c r="Q80" i="3" s="1"/>
  <c r="S74" i="3"/>
  <c r="R74" i="3"/>
  <c r="Q74" i="3" s="1"/>
  <c r="S43" i="3"/>
  <c r="R43" i="3"/>
  <c r="Q43" i="3" s="1"/>
  <c r="S54" i="3"/>
  <c r="R54" i="3"/>
  <c r="Q54" i="3" s="1"/>
  <c r="S26" i="3"/>
  <c r="R26" i="3"/>
  <c r="Q26" i="3" s="1"/>
  <c r="A24" i="1" l="1"/>
  <c r="B23" i="1"/>
  <c r="B24" i="1" l="1"/>
  <c r="A25" i="1"/>
  <c r="A26" i="1" l="1"/>
  <c r="B25" i="1"/>
  <c r="B26" i="1" l="1"/>
  <c r="A27" i="1"/>
  <c r="A28" i="1" l="1"/>
  <c r="B27" i="1"/>
  <c r="A29" i="1" l="1"/>
  <c r="B28" i="1"/>
  <c r="A30" i="1" l="1"/>
  <c r="B29" i="1"/>
  <c r="B30" i="1" l="1"/>
  <c r="A31" i="1"/>
  <c r="A32" i="1" l="1"/>
  <c r="B31" i="1"/>
  <c r="A33" i="1" l="1"/>
  <c r="B32" i="1"/>
  <c r="A34" i="1" l="1"/>
  <c r="B33" i="1"/>
  <c r="B34" i="1" l="1"/>
  <c r="A35" i="1"/>
  <c r="A36" i="1" l="1"/>
  <c r="B35" i="1"/>
  <c r="A37" i="1" l="1"/>
  <c r="B36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3" i="1"/>
  <c r="B44" i="1" l="1"/>
  <c r="A45" i="1"/>
  <c r="B45" i="1" s="1"/>
</calcChain>
</file>

<file path=xl/sharedStrings.xml><?xml version="1.0" encoding="utf-8"?>
<sst xmlns="http://schemas.openxmlformats.org/spreadsheetml/2006/main" count="108" uniqueCount="88">
  <si>
    <t>VERLOFKAART</t>
  </si>
  <si>
    <t>jaar</t>
  </si>
  <si>
    <t>n</t>
  </si>
  <si>
    <t>a</t>
  </si>
  <si>
    <t>b</t>
  </si>
  <si>
    <t>m</t>
  </si>
  <si>
    <t>q</t>
  </si>
  <si>
    <t>w</t>
  </si>
  <si>
    <t>Paas</t>
  </si>
  <si>
    <t>maand</t>
  </si>
  <si>
    <t>dag</t>
  </si>
  <si>
    <t>Goede Vrijdag</t>
  </si>
  <si>
    <t>Paasdag</t>
  </si>
  <si>
    <t>Carnaval</t>
  </si>
  <si>
    <t>Naam:</t>
  </si>
  <si>
    <t>Hemelvaart</t>
  </si>
  <si>
    <t>Pinksterdag</t>
  </si>
  <si>
    <t>Jan</t>
  </si>
  <si>
    <t>Feb</t>
  </si>
  <si>
    <t>Mrt</t>
  </si>
  <si>
    <t>Apr</t>
  </si>
  <si>
    <t>Mei</t>
  </si>
  <si>
    <t>Jun</t>
  </si>
  <si>
    <t>Jul</t>
  </si>
  <si>
    <t>Aug</t>
  </si>
  <si>
    <t>Sept</t>
  </si>
  <si>
    <t>Okt</t>
  </si>
  <si>
    <t>Nov</t>
  </si>
  <si>
    <t>Dec</t>
  </si>
  <si>
    <t>VAKANTIERECHTEN PER JAAR</t>
  </si>
  <si>
    <t>M  a  a  n  d  f  o  r  m  u  l  i  e  r</t>
  </si>
  <si>
    <t>LEEFTIJD</t>
  </si>
  <si>
    <t>DGN</t>
  </si>
  <si>
    <t>UREN</t>
  </si>
  <si>
    <t>PER MND</t>
  </si>
  <si>
    <t xml:space="preserve">Consultant  </t>
  </si>
  <si>
    <t>tot</t>
  </si>
  <si>
    <t xml:space="preserve">Opdrachtgever         </t>
  </si>
  <si>
    <t>Opdrachtnr.</t>
  </si>
  <si>
    <t>Maand</t>
  </si>
  <si>
    <t>vanaf</t>
  </si>
  <si>
    <t>Datum</t>
  </si>
  <si>
    <t>Dag</t>
  </si>
  <si>
    <t>Gewerkte uren</t>
  </si>
  <si>
    <t>Te fact.</t>
  </si>
  <si>
    <t>Ver-</t>
  </si>
  <si>
    <t>Bijz.</t>
  </si>
  <si>
    <t>Arts</t>
  </si>
  <si>
    <t>Ziek</t>
  </si>
  <si>
    <t>Studie</t>
  </si>
  <si>
    <t>Ove-</t>
  </si>
  <si>
    <t>Omschrijving  overige uren</t>
  </si>
  <si>
    <t>Norm.</t>
  </si>
  <si>
    <t>Overwerk</t>
  </si>
  <si>
    <t>Km's</t>
  </si>
  <si>
    <t>onkosten</t>
  </si>
  <si>
    <t>lof</t>
  </si>
  <si>
    <t>verlof</t>
  </si>
  <si>
    <t>Spec.</t>
  </si>
  <si>
    <t>rige</t>
  </si>
  <si>
    <t xml:space="preserve"> </t>
  </si>
  <si>
    <t>Opgenomen</t>
  </si>
  <si>
    <t>Opbouw</t>
  </si>
  <si>
    <t>Tegoed v.jr</t>
  </si>
  <si>
    <t>Tegoed uren</t>
  </si>
  <si>
    <t>Tegoed dagen</t>
  </si>
  <si>
    <t>Totaal</t>
  </si>
  <si>
    <t xml:space="preserve"> &lt;-- Totaal aantal</t>
  </si>
  <si>
    <t>.</t>
  </si>
  <si>
    <t>Bij norm uren niet meer invullen dan 8 uur</t>
  </si>
  <si>
    <t>Te gebruiken voor vrije dagen, bijzonder verlof en vakanties.</t>
  </si>
  <si>
    <t>Per dag vermelden hoeveel uur verlof.</t>
  </si>
  <si>
    <t>Handtekening consultant :</t>
  </si>
  <si>
    <t>Handtekening opdrachtgever :</t>
  </si>
  <si>
    <t>Aan het eind van het jaar inleveren bij het Secretariaat</t>
  </si>
  <si>
    <t>Tegoed vorig jr</t>
  </si>
  <si>
    <t>Totaal 27 vakantiedagen  = 216 uur op jaarbasis</t>
  </si>
  <si>
    <t>Datum:</t>
  </si>
  <si>
    <t>Naam</t>
  </si>
  <si>
    <t>Invullen</t>
  </si>
  <si>
    <t>Adres</t>
  </si>
  <si>
    <t>Woonplaats</t>
  </si>
  <si>
    <t xml:space="preserve">Geb.datum: </t>
  </si>
  <si>
    <t>Kies Jaar</t>
  </si>
  <si>
    <t>Kies Maand</t>
  </si>
  <si>
    <r>
      <t xml:space="preserve">Gaarne mailen naar: </t>
    </r>
    <r>
      <rPr>
        <b/>
        <sz val="12"/>
        <color rgb="FF0070C0"/>
        <rFont val="Tahoma"/>
        <family val="2"/>
      </rPr>
      <t>administratie@werkenaanuwwerk.nl</t>
    </r>
  </si>
  <si>
    <t>Vul hier in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</si>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</sst>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yyyy"/>
    <numFmt numFmtId="165" formatCode="0.0"/>
    <numFmt numFmtId="166" formatCode="_-* #,##0.0_-;_-* #,##0.0\-;_-* &quot;-&quot;?_-;_-@"/>
    <numFmt numFmtId="167" formatCode="mmmm\ yyyy"/>
    <numFmt numFmtId="168" formatCode="0\ 0?/12"/>
    <numFmt numFmtId="169" formatCode="dd/mm"/>
    <numFmt numFmtId="170" formatCode="ddd"/>
    <numFmt numFmtId="171" formatCode="dd/mm/yy"/>
    <numFmt numFmtId="172" formatCode="_-* #,##0.00_-;_-* #,##0.00\-;_-* &quot;-&quot;??_-;_-@"/>
  </numFmts>
  <fonts count="44">
    <font>
      <sz val="10"/>
      <color rgb="FF000000"/>
      <name val="Tahoma"/>
    </font>
    <font>
      <b/>
      <sz val="10"/>
      <color theme="1"/>
      <name val="Tahoma"/>
    </font>
    <font>
      <b/>
      <u/>
      <sz val="10"/>
      <color theme="1"/>
      <name val="Cg omega"/>
    </font>
    <font>
      <sz val="10"/>
      <color theme="1"/>
      <name val="Arial"/>
    </font>
    <font>
      <b/>
      <u/>
      <sz val="10"/>
      <color theme="1"/>
      <name val="Tahoma"/>
    </font>
    <font>
      <b/>
      <u/>
      <sz val="10"/>
      <color theme="1"/>
      <name val="Cg omega"/>
    </font>
    <font>
      <sz val="10"/>
      <color theme="1"/>
      <name val="Tahoma"/>
    </font>
    <font>
      <b/>
      <sz val="10"/>
      <color theme="1"/>
      <name val="Cg omega"/>
    </font>
    <font>
      <sz val="10"/>
      <name val="Tahoma"/>
    </font>
    <font>
      <b/>
      <u/>
      <sz val="10"/>
      <color theme="1"/>
      <name val="Cg omega"/>
    </font>
    <font>
      <sz val="9"/>
      <color theme="1"/>
      <name val="Tahoma"/>
    </font>
    <font>
      <b/>
      <u/>
      <sz val="10"/>
      <color theme="1"/>
      <name val="Cg omega"/>
    </font>
    <font>
      <sz val="10"/>
      <color theme="1"/>
      <name val="Cg omega"/>
    </font>
    <font>
      <sz val="8"/>
      <color theme="1"/>
      <name val="Tahoma"/>
    </font>
    <font>
      <b/>
      <sz val="8"/>
      <color theme="1"/>
      <name val="Tahoma"/>
    </font>
    <font>
      <b/>
      <sz val="10"/>
      <color rgb="FF0000FF"/>
      <name val="Tahoma"/>
    </font>
    <font>
      <sz val="10"/>
      <color rgb="FFFFFFFF"/>
      <name val="Tahoma"/>
    </font>
    <font>
      <sz val="16"/>
      <color theme="1"/>
      <name val="Tahoma"/>
    </font>
    <font>
      <sz val="6"/>
      <color theme="1"/>
      <name val="Tahoma"/>
    </font>
    <font>
      <sz val="18"/>
      <color theme="1"/>
      <name val="Tahoma"/>
    </font>
    <font>
      <b/>
      <u/>
      <sz val="8"/>
      <color theme="1"/>
      <name val="Tahoma"/>
    </font>
    <font>
      <b/>
      <u/>
      <sz val="10"/>
      <color theme="1"/>
      <name val="Tahoma"/>
    </font>
    <font>
      <sz val="8"/>
      <color rgb="FF000080"/>
      <name val="Matrixtall"/>
    </font>
    <font>
      <b/>
      <sz val="9"/>
      <color rgb="FF000000"/>
      <name val="Tahoma"/>
    </font>
    <font>
      <b/>
      <sz val="8"/>
      <color rgb="FF000080"/>
      <name val="Tahoma"/>
    </font>
    <font>
      <b/>
      <sz val="7"/>
      <color theme="1"/>
      <name val="Tahoma"/>
    </font>
    <font>
      <b/>
      <u/>
      <sz val="8"/>
      <color theme="1"/>
      <name val="Tahoma"/>
    </font>
    <font>
      <sz val="7"/>
      <color theme="1"/>
      <name val="Tahoma"/>
    </font>
    <font>
      <b/>
      <u/>
      <sz val="8"/>
      <color theme="1"/>
      <name val="Tahoma"/>
    </font>
    <font>
      <b/>
      <u/>
      <sz val="10"/>
      <color theme="1"/>
      <name val="Tahoma"/>
    </font>
    <font>
      <b/>
      <u/>
      <sz val="12"/>
      <color theme="1"/>
      <name val="Tahoma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rgb="FF000000"/>
      <name val="Tahoma"/>
      <family val="2"/>
    </font>
    <font>
      <b/>
      <sz val="11"/>
      <color rgb="FF0070C0"/>
      <name val="Calibri"/>
      <family val="2"/>
      <scheme val="minor"/>
    </font>
    <font>
      <b/>
      <sz val="12"/>
      <color theme="1"/>
      <name val="Tahoma"/>
      <family val="2"/>
    </font>
    <font>
      <b/>
      <sz val="12"/>
      <color rgb="FF0070C0"/>
      <name val="Tahoma"/>
      <family val="2"/>
    </font>
    <font>
      <sz val="10"/>
      <color rgb="FF000000"/>
      <name val="Tahoma"/>
      <family val="2"/>
    </font>
    <font>
      <b/>
      <sz val="10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Tahoma"/>
      <family val="2"/>
    </font>
    <font>
      <sz val="16"/>
      <color theme="1"/>
      <name val="Tahoma"/>
      <family val="2"/>
    </font>
    <font>
      <b/>
      <sz val="10"/>
      <color rgb="FF0000FF"/>
      <name val="Tahoma"/>
      <family val="2"/>
    </font>
    <font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969696"/>
        <bgColor rgb="FF969696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9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0" xfId="0" applyFont="1"/>
    <xf numFmtId="49" fontId="6" fillId="0" borderId="0" xfId="0" applyNumberFormat="1" applyFont="1"/>
    <xf numFmtId="0" fontId="1" fillId="0" borderId="0" xfId="0" applyFont="1" applyAlignment="1">
      <alignment horizontal="center"/>
    </xf>
    <xf numFmtId="0" fontId="13" fillId="0" borderId="7" xfId="0" applyFont="1" applyBorder="1"/>
    <xf numFmtId="0" fontId="14" fillId="0" borderId="8" xfId="0" applyFont="1" applyBorder="1" applyAlignment="1">
      <alignment horizontal="center"/>
    </xf>
    <xf numFmtId="0" fontId="12" fillId="3" borderId="1" xfId="0" applyFont="1" applyFill="1" applyBorder="1"/>
    <xf numFmtId="0" fontId="14" fillId="0" borderId="10" xfId="0" applyFont="1" applyBorder="1" applyAlignment="1">
      <alignment horizontal="center"/>
    </xf>
    <xf numFmtId="0" fontId="13" fillId="0" borderId="0" xfId="0" applyFont="1"/>
    <xf numFmtId="0" fontId="12" fillId="0" borderId="2" xfId="0" applyFont="1" applyBorder="1" applyAlignment="1">
      <alignment horizontal="right"/>
    </xf>
    <xf numFmtId="0" fontId="13" fillId="0" borderId="12" xfId="0" applyFont="1" applyBorder="1"/>
    <xf numFmtId="14" fontId="12" fillId="0" borderId="3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8" fillId="0" borderId="0" xfId="0" applyFont="1"/>
    <xf numFmtId="0" fontId="6" fillId="0" borderId="15" xfId="0" applyFont="1" applyBorder="1"/>
    <xf numFmtId="165" fontId="13" fillId="5" borderId="16" xfId="0" applyNumberFormat="1" applyFont="1" applyFill="1" applyBorder="1" applyAlignment="1">
      <alignment horizontal="center"/>
    </xf>
    <xf numFmtId="166" fontId="13" fillId="0" borderId="17" xfId="0" applyNumberFormat="1" applyFont="1" applyBorder="1" applyAlignment="1">
      <alignment horizontal="center"/>
    </xf>
    <xf numFmtId="166" fontId="13" fillId="0" borderId="18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  <xf numFmtId="2" fontId="6" fillId="0" borderId="0" xfId="0" applyNumberFormat="1" applyFont="1"/>
    <xf numFmtId="168" fontId="6" fillId="0" borderId="0" xfId="0" applyNumberFormat="1" applyFont="1"/>
    <xf numFmtId="14" fontId="3" fillId="0" borderId="0" xfId="0" applyNumberFormat="1" applyFont="1"/>
    <xf numFmtId="171" fontId="6" fillId="0" borderId="0" xfId="0" applyNumberFormat="1" applyFont="1"/>
    <xf numFmtId="1" fontId="3" fillId="0" borderId="0" xfId="0" applyNumberFormat="1" applyFont="1"/>
    <xf numFmtId="165" fontId="13" fillId="6" borderId="16" xfId="0" applyNumberFormat="1" applyFont="1" applyFill="1" applyBorder="1" applyAlignment="1">
      <alignment horizontal="center"/>
    </xf>
    <xf numFmtId="0" fontId="6" fillId="0" borderId="43" xfId="0" applyFont="1" applyBorder="1"/>
    <xf numFmtId="0" fontId="25" fillId="0" borderId="19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25" fillId="0" borderId="46" xfId="0" applyFont="1" applyBorder="1"/>
    <xf numFmtId="165" fontId="13" fillId="0" borderId="18" xfId="0" applyNumberFormat="1" applyFont="1" applyBorder="1"/>
    <xf numFmtId="0" fontId="25" fillId="0" borderId="47" xfId="0" applyFont="1" applyBorder="1"/>
    <xf numFmtId="0" fontId="14" fillId="0" borderId="48" xfId="0" applyFont="1" applyBorder="1"/>
    <xf numFmtId="165" fontId="13" fillId="7" borderId="1" xfId="0" applyNumberFormat="1" applyFont="1" applyFill="1" applyBorder="1" applyAlignment="1">
      <alignment horizontal="center"/>
    </xf>
    <xf numFmtId="165" fontId="13" fillId="7" borderId="51" xfId="0" applyNumberFormat="1" applyFont="1" applyFill="1" applyBorder="1" applyAlignment="1">
      <alignment horizontal="center"/>
    </xf>
    <xf numFmtId="165" fontId="13" fillId="7" borderId="52" xfId="0" applyNumberFormat="1" applyFont="1" applyFill="1" applyBorder="1" applyAlignment="1">
      <alignment horizontal="center"/>
    </xf>
    <xf numFmtId="0" fontId="25" fillId="0" borderId="19" xfId="0" applyFont="1" applyBorder="1"/>
    <xf numFmtId="0" fontId="14" fillId="0" borderId="21" xfId="0" applyFont="1" applyBorder="1"/>
    <xf numFmtId="0" fontId="25" fillId="0" borderId="56" xfId="0" applyFont="1" applyBorder="1"/>
    <xf numFmtId="0" fontId="14" fillId="0" borderId="13" xfId="0" applyFont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27" fillId="0" borderId="20" xfId="0" applyFont="1" applyBorder="1"/>
    <xf numFmtId="0" fontId="27" fillId="0" borderId="21" xfId="0" applyFont="1" applyBorder="1"/>
    <xf numFmtId="0" fontId="29" fillId="0" borderId="0" xfId="0" applyFont="1"/>
    <xf numFmtId="0" fontId="8" fillId="0" borderId="26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8" xfId="0" applyFont="1" applyBorder="1"/>
    <xf numFmtId="0" fontId="8" fillId="0" borderId="30" xfId="0" applyFont="1" applyBorder="1"/>
    <xf numFmtId="172" fontId="14" fillId="0" borderId="44" xfId="0" applyNumberFormat="1" applyFont="1" applyBorder="1" applyAlignment="1">
      <alignment horizontal="center"/>
    </xf>
    <xf numFmtId="0" fontId="8" fillId="0" borderId="45" xfId="0" applyFont="1" applyBorder="1"/>
    <xf numFmtId="164" fontId="14" fillId="0" borderId="0" xfId="0" applyNumberFormat="1" applyFont="1" applyAlignment="1">
      <alignment horizontal="center" vertical="center"/>
    </xf>
    <xf numFmtId="0" fontId="0" fillId="0" borderId="0" xfId="0" applyFont="1" applyAlignment="1"/>
    <xf numFmtId="172" fontId="13" fillId="0" borderId="49" xfId="0" applyNumberFormat="1" applyFont="1" applyBorder="1" applyAlignment="1">
      <alignment horizontal="center"/>
    </xf>
    <xf numFmtId="0" fontId="8" fillId="0" borderId="50" xfId="0" applyFont="1" applyBorder="1"/>
    <xf numFmtId="171" fontId="6" fillId="0" borderId="0" xfId="0" applyNumberFormat="1" applyFont="1" applyAlignment="1">
      <alignment horizontal="left"/>
    </xf>
    <xf numFmtId="2" fontId="14" fillId="5" borderId="27" xfId="0" applyNumberFormat="1" applyFont="1" applyFill="1" applyBorder="1" applyAlignment="1">
      <alignment wrapText="1"/>
    </xf>
    <xf numFmtId="2" fontId="14" fillId="5" borderId="29" xfId="0" applyNumberFormat="1" applyFont="1" applyFill="1" applyBorder="1" applyAlignment="1">
      <alignment wrapText="1"/>
    </xf>
    <xf numFmtId="0" fontId="26" fillId="0" borderId="0" xfId="0" applyFont="1" applyAlignment="1">
      <alignment wrapText="1"/>
    </xf>
    <xf numFmtId="2" fontId="14" fillId="5" borderId="25" xfId="0" applyNumberFormat="1" applyFont="1" applyFill="1" applyBorder="1" applyAlignment="1">
      <alignment wrapText="1"/>
    </xf>
    <xf numFmtId="0" fontId="14" fillId="0" borderId="19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8" fillId="0" borderId="3" xfId="0" applyFont="1" applyBorder="1"/>
    <xf numFmtId="0" fontId="3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13" fillId="2" borderId="1" xfId="0" applyFont="1" applyFill="1" applyBorder="1" applyProtection="1"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8" fillId="0" borderId="26" xfId="0" applyFont="1" applyBorder="1" applyProtection="1">
      <protection locked="0"/>
    </xf>
    <xf numFmtId="0" fontId="33" fillId="2" borderId="19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left" vertical="center"/>
      <protection locked="0"/>
    </xf>
    <xf numFmtId="0" fontId="8" fillId="0" borderId="28" xfId="0" applyFont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Protection="1">
      <protection locked="0"/>
    </xf>
    <xf numFmtId="2" fontId="6" fillId="2" borderId="54" xfId="0" applyNumberFormat="1" applyFont="1" applyFill="1" applyBorder="1" applyAlignment="1" applyProtection="1">
      <alignment horizontal="center"/>
      <protection locked="0"/>
    </xf>
    <xf numFmtId="0" fontId="6" fillId="2" borderId="5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Protection="1">
      <protection locked="0"/>
    </xf>
    <xf numFmtId="0" fontId="8" fillId="0" borderId="55" xfId="0" applyFont="1" applyBorder="1" applyProtection="1">
      <protection locked="0"/>
    </xf>
    <xf numFmtId="4" fontId="13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/>
    <xf numFmtId="0" fontId="13" fillId="2" borderId="1" xfId="0" applyFont="1" applyFill="1" applyBorder="1" applyProtection="1"/>
    <xf numFmtId="0" fontId="6" fillId="2" borderId="1" xfId="0" applyFont="1" applyFill="1" applyBorder="1" applyProtection="1"/>
    <xf numFmtId="0" fontId="13" fillId="0" borderId="1" xfId="0" applyFont="1" applyFill="1" applyBorder="1" applyProtection="1"/>
    <xf numFmtId="0" fontId="19" fillId="2" borderId="22" xfId="0" applyFont="1" applyFill="1" applyBorder="1" applyAlignment="1" applyProtection="1">
      <alignment horizontal="center" vertical="center"/>
    </xf>
    <xf numFmtId="0" fontId="8" fillId="0" borderId="23" xfId="0" applyFont="1" applyBorder="1" applyProtection="1"/>
    <xf numFmtId="0" fontId="8" fillId="0" borderId="24" xfId="0" applyFont="1" applyBorder="1" applyProtection="1"/>
    <xf numFmtId="0" fontId="0" fillId="0" borderId="0" xfId="0" applyFont="1" applyAlignment="1" applyProtection="1"/>
    <xf numFmtId="0" fontId="8" fillId="0" borderId="26" xfId="0" applyFont="1" applyBorder="1" applyProtection="1"/>
    <xf numFmtId="0" fontId="8" fillId="0" borderId="20" xfId="0" applyFont="1" applyBorder="1" applyProtection="1"/>
    <xf numFmtId="0" fontId="8" fillId="0" borderId="21" xfId="0" applyFont="1" applyBorder="1" applyProtection="1"/>
    <xf numFmtId="0" fontId="22" fillId="2" borderId="1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left" vertical="center"/>
    </xf>
    <xf numFmtId="0" fontId="8" fillId="0" borderId="30" xfId="0" applyFont="1" applyBorder="1" applyProtection="1"/>
    <xf numFmtId="167" fontId="23" fillId="2" borderId="19" xfId="0" applyNumberFormat="1" applyFont="1" applyFill="1" applyBorder="1" applyAlignment="1" applyProtection="1">
      <alignment horizontal="center" vertical="center"/>
    </xf>
    <xf numFmtId="1" fontId="24" fillId="2" borderId="1" xfId="0" applyNumberFormat="1" applyFont="1" applyFill="1" applyBorder="1" applyAlignment="1" applyProtection="1">
      <alignment horizontal="center" vertical="center"/>
    </xf>
    <xf numFmtId="0" fontId="25" fillId="2" borderId="31" xfId="0" applyFont="1" applyFill="1" applyBorder="1" applyAlignment="1" applyProtection="1">
      <alignment horizontal="center" textRotation="43" readingOrder="1"/>
    </xf>
    <xf numFmtId="0" fontId="25" fillId="2" borderId="31" xfId="0" applyFont="1" applyFill="1" applyBorder="1" applyAlignment="1" applyProtection="1">
      <alignment horizontal="center" vertical="center" textRotation="90"/>
    </xf>
    <xf numFmtId="0" fontId="25" fillId="2" borderId="32" xfId="0" applyFont="1" applyFill="1" applyBorder="1" applyAlignment="1" applyProtection="1">
      <alignment horizontal="center"/>
    </xf>
    <xf numFmtId="0" fontId="8" fillId="0" borderId="33" xfId="0" applyFont="1" applyBorder="1" applyProtection="1"/>
    <xf numFmtId="0" fontId="25" fillId="2" borderId="34" xfId="0" applyFont="1" applyFill="1" applyBorder="1" applyAlignment="1" applyProtection="1">
      <alignment horizontal="center"/>
    </xf>
    <xf numFmtId="0" fontId="25" fillId="2" borderId="35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0" borderId="8" xfId="0" applyFont="1" applyBorder="1" applyProtection="1"/>
    <xf numFmtId="0" fontId="8" fillId="0" borderId="10" xfId="0" applyFont="1" applyBorder="1" applyProtection="1"/>
    <xf numFmtId="0" fontId="8" fillId="0" borderId="36" xfId="0" applyFont="1" applyBorder="1" applyProtection="1"/>
    <xf numFmtId="0" fontId="8" fillId="0" borderId="37" xfId="0" applyFont="1" applyBorder="1" applyProtection="1"/>
    <xf numFmtId="0" fontId="25" fillId="2" borderId="38" xfId="0" applyFont="1" applyFill="1" applyBorder="1" applyAlignment="1" applyProtection="1">
      <alignment horizontal="center"/>
    </xf>
    <xf numFmtId="0" fontId="25" fillId="2" borderId="39" xfId="0" applyFont="1" applyFill="1" applyBorder="1" applyAlignment="1" applyProtection="1">
      <alignment horizontal="center"/>
    </xf>
    <xf numFmtId="0" fontId="8" fillId="0" borderId="40" xfId="0" applyFont="1" applyBorder="1" applyProtection="1"/>
    <xf numFmtId="0" fontId="8" fillId="0" borderId="41" xfId="0" applyFont="1" applyBorder="1" applyProtection="1"/>
    <xf numFmtId="0" fontId="8" fillId="0" borderId="42" xfId="0" applyFont="1" applyBorder="1" applyProtection="1"/>
    <xf numFmtId="169" fontId="13" fillId="2" borderId="15" xfId="0" applyNumberFormat="1" applyFont="1" applyFill="1" applyBorder="1" applyProtection="1"/>
    <xf numFmtId="170" fontId="13" fillId="2" borderId="15" xfId="0" applyNumberFormat="1" applyFont="1" applyFill="1" applyBorder="1" applyAlignment="1" applyProtection="1">
      <alignment horizontal="center"/>
    </xf>
    <xf numFmtId="170" fontId="13" fillId="2" borderId="53" xfId="0" applyNumberFormat="1" applyFont="1" applyFill="1" applyBorder="1" applyAlignment="1" applyProtection="1">
      <alignment horizontal="center"/>
    </xf>
    <xf numFmtId="0" fontId="8" fillId="0" borderId="55" xfId="0" applyFont="1" applyBorder="1" applyProtection="1"/>
    <xf numFmtId="0" fontId="1" fillId="2" borderId="57" xfId="0" applyFont="1" applyFill="1" applyBorder="1" applyAlignment="1" applyProtection="1">
      <alignment horizontal="center" vertical="center"/>
    </xf>
    <xf numFmtId="4" fontId="14" fillId="2" borderId="58" xfId="0" applyNumberFormat="1" applyFont="1" applyFill="1" applyBorder="1" applyAlignment="1" applyProtection="1">
      <alignment horizontal="center"/>
    </xf>
    <xf numFmtId="1" fontId="14" fillId="2" borderId="58" xfId="0" applyNumberFormat="1" applyFont="1" applyFill="1" applyBorder="1" applyAlignment="1" applyProtection="1">
      <alignment horizontal="center"/>
    </xf>
    <xf numFmtId="4" fontId="1" fillId="4" borderId="59" xfId="0" applyNumberFormat="1" applyFont="1" applyFill="1" applyBorder="1" applyProtection="1"/>
    <xf numFmtId="0" fontId="1" fillId="3" borderId="60" xfId="0" applyFont="1" applyFill="1" applyBorder="1" applyProtection="1"/>
    <xf numFmtId="0" fontId="1" fillId="3" borderId="58" xfId="0" applyFont="1" applyFill="1" applyBorder="1" applyProtection="1"/>
    <xf numFmtId="0" fontId="6" fillId="3" borderId="59" xfId="0" applyFont="1" applyFill="1" applyBorder="1" applyProtection="1"/>
    <xf numFmtId="4" fontId="13" fillId="2" borderId="1" xfId="0" applyNumberFormat="1" applyFont="1" applyFill="1" applyBorder="1" applyProtection="1"/>
    <xf numFmtId="0" fontId="28" fillId="2" borderId="25" xfId="0" applyFont="1" applyFill="1" applyBorder="1" applyAlignment="1" applyProtection="1">
      <alignment horizontal="center"/>
    </xf>
    <xf numFmtId="0" fontId="13" fillId="2" borderId="61" xfId="0" applyFont="1" applyFill="1" applyBorder="1" applyProtection="1"/>
    <xf numFmtId="4" fontId="13" fillId="2" borderId="62" xfId="0" applyNumberFormat="1" applyFont="1" applyFill="1" applyBorder="1" applyProtection="1"/>
    <xf numFmtId="0" fontId="6" fillId="2" borderId="62" xfId="0" applyFont="1" applyFill="1" applyBorder="1" applyProtection="1"/>
    <xf numFmtId="0" fontId="13" fillId="2" borderId="63" xfId="0" applyFont="1" applyFill="1" applyBorder="1" applyProtection="1"/>
    <xf numFmtId="0" fontId="13" fillId="2" borderId="16" xfId="0" applyFont="1" applyFill="1" applyBorder="1" applyProtection="1"/>
    <xf numFmtId="4" fontId="13" fillId="2" borderId="64" xfId="0" applyNumberFormat="1" applyFont="1" applyFill="1" applyBorder="1" applyProtection="1"/>
    <xf numFmtId="0" fontId="13" fillId="2" borderId="63" xfId="0" applyFont="1" applyFill="1" applyBorder="1" applyAlignment="1" applyProtection="1">
      <alignment horizontal="center"/>
    </xf>
    <xf numFmtId="0" fontId="6" fillId="2" borderId="16" xfId="0" applyFont="1" applyFill="1" applyBorder="1" applyProtection="1"/>
    <xf numFmtId="0" fontId="6" fillId="2" borderId="64" xfId="0" applyFont="1" applyFill="1" applyBorder="1" applyProtection="1"/>
    <xf numFmtId="0" fontId="35" fillId="2" borderId="1" xfId="0" applyFont="1" applyFill="1" applyBorder="1" applyProtection="1"/>
    <xf numFmtId="0" fontId="30" fillId="2" borderId="1" xfId="0" applyFont="1" applyFill="1" applyBorder="1" applyProtection="1"/>
    <xf numFmtId="0" fontId="6" fillId="0" borderId="0" xfId="0" applyFont="1" applyProtection="1"/>
    <xf numFmtId="0" fontId="4" fillId="2" borderId="1" xfId="0" applyFont="1" applyFill="1" applyBorder="1" applyAlignment="1" applyProtection="1"/>
    <xf numFmtId="0" fontId="38" fillId="0" borderId="41" xfId="0" applyFont="1" applyFill="1" applyBorder="1" applyAlignment="1" applyProtection="1"/>
    <xf numFmtId="0" fontId="31" fillId="2" borderId="1" xfId="0" applyFont="1" applyFill="1" applyBorder="1" applyProtection="1"/>
    <xf numFmtId="0" fontId="32" fillId="2" borderId="1" xfId="0" applyFont="1" applyFill="1" applyBorder="1" applyProtection="1"/>
    <xf numFmtId="0" fontId="10" fillId="2" borderId="1" xfId="0" applyFont="1" applyFill="1" applyBorder="1" applyProtection="1"/>
    <xf numFmtId="0" fontId="39" fillId="2" borderId="4" xfId="0" applyFont="1" applyFill="1" applyBorder="1" applyAlignment="1" applyProtection="1">
      <alignment vertical="center"/>
    </xf>
    <xf numFmtId="0" fontId="38" fillId="0" borderId="5" xfId="0" applyFont="1" applyBorder="1" applyAlignment="1" applyProtection="1"/>
    <xf numFmtId="0" fontId="39" fillId="0" borderId="9" xfId="0" applyFont="1" applyBorder="1" applyAlignment="1" applyProtection="1"/>
    <xf numFmtId="0" fontId="40" fillId="2" borderId="1" xfId="0" applyFont="1" applyFill="1" applyBorder="1" applyProtection="1"/>
    <xf numFmtId="0" fontId="42" fillId="2" borderId="1" xfId="0" applyFont="1" applyFill="1" applyBorder="1" applyProtection="1"/>
    <xf numFmtId="0" fontId="37" fillId="0" borderId="0" xfId="0" applyFont="1" applyAlignment="1" applyProtection="1"/>
    <xf numFmtId="0" fontId="13" fillId="2" borderId="6" xfId="0" applyFont="1" applyFill="1" applyBorder="1" applyAlignment="1" applyProtection="1">
      <alignment vertical="center"/>
    </xf>
    <xf numFmtId="0" fontId="15" fillId="2" borderId="1" xfId="0" applyFont="1" applyFill="1" applyBorder="1" applyProtection="1"/>
    <xf numFmtId="0" fontId="41" fillId="2" borderId="1" xfId="0" applyFont="1" applyFill="1" applyBorder="1" applyProtection="1"/>
    <xf numFmtId="0" fontId="31" fillId="0" borderId="0" xfId="0" applyFont="1" applyProtection="1"/>
    <xf numFmtId="0" fontId="16" fillId="2" borderId="1" xfId="0" applyFont="1" applyFill="1" applyBorder="1" applyProtection="1"/>
    <xf numFmtId="0" fontId="8" fillId="0" borderId="11" xfId="0" applyFont="1" applyBorder="1" applyProtection="1"/>
    <xf numFmtId="0" fontId="17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Protection="1"/>
    <xf numFmtId="2" fontId="31" fillId="2" borderId="15" xfId="0" applyNumberFormat="1" applyFont="1" applyFill="1" applyBorder="1" applyAlignment="1" applyProtection="1">
      <alignment horizontal="center"/>
      <protection locked="0"/>
    </xf>
    <xf numFmtId="4" fontId="43" fillId="2" borderId="1" xfId="0" applyNumberFormat="1" applyFont="1" applyFill="1" applyBorder="1" applyProtection="1">
      <protection locked="0"/>
    </xf>
  </cellXfs>
  <cellStyles count="1">
    <cellStyle name="Standaard" xfId="0" builtinId="0"/>
  </cellStyles>
  <dxfs count="1"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1</xdr:row>
      <xdr:rowOff>57150</xdr:rowOff>
    </xdr:from>
    <xdr:to>
      <xdr:col>15</xdr:col>
      <xdr:colOff>542806</xdr:colOff>
      <xdr:row>9</xdr:row>
      <xdr:rowOff>57031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53FC1C8-6802-4BED-B3C1-8D53E1E9E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219075"/>
          <a:ext cx="1295281" cy="129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97"/>
  <sheetViews>
    <sheetView tabSelected="1" workbookViewId="0">
      <selection activeCell="A2" sqref="A2"/>
    </sheetView>
  </sheetViews>
  <sheetFormatPr defaultColWidth="14.42578125" defaultRowHeight="15" customHeight="1"/>
  <cols>
    <col min="1" max="1" width="5" style="78" customWidth="1"/>
    <col min="2" max="2" width="4.85546875" style="78" customWidth="1"/>
    <col min="3" max="9" width="7.7109375" style="78" customWidth="1"/>
    <col min="10" max="10" width="8.140625" style="78" customWidth="1"/>
    <col min="11" max="12" width="7.7109375" style="78" customWidth="1"/>
    <col min="13" max="15" width="8.7109375" style="78" customWidth="1"/>
    <col min="16" max="16" width="26.140625" style="78" customWidth="1"/>
    <col min="17" max="34" width="8.7109375" style="78" customWidth="1"/>
    <col min="35" max="16384" width="14.42578125" style="78"/>
  </cols>
  <sheetData>
    <row r="1" spans="1:33" ht="12.75" customHeight="1">
      <c r="A1" s="75"/>
      <c r="B1" s="153"/>
      <c r="C1" s="96"/>
      <c r="D1" s="154" t="s">
        <v>86</v>
      </c>
      <c r="E1" s="98"/>
      <c r="F1" s="98"/>
      <c r="G1" s="155"/>
      <c r="H1" s="98"/>
      <c r="I1" s="156"/>
      <c r="J1" s="152"/>
      <c r="K1" s="157"/>
      <c r="L1" s="98"/>
      <c r="M1" s="98"/>
      <c r="N1" s="98"/>
      <c r="O1" s="98"/>
      <c r="P1" s="98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3" ht="12.75" customHeight="1">
      <c r="A2" s="76"/>
      <c r="B2" s="158" t="s">
        <v>84</v>
      </c>
      <c r="C2" s="159"/>
      <c r="D2" s="74">
        <v>12</v>
      </c>
      <c r="E2" s="162"/>
      <c r="F2" s="155"/>
      <c r="G2" s="163"/>
      <c r="H2" s="98"/>
      <c r="I2" s="103"/>
      <c r="J2" s="164"/>
      <c r="K2" s="103"/>
      <c r="L2" s="165"/>
      <c r="M2" s="152"/>
      <c r="N2" s="98"/>
      <c r="O2" s="98"/>
      <c r="P2" s="98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</row>
    <row r="3" spans="1:33" ht="12.75" customHeight="1">
      <c r="A3" s="76"/>
      <c r="B3" s="160" t="s">
        <v>83</v>
      </c>
      <c r="C3" s="161"/>
      <c r="D3" s="74">
        <v>2019</v>
      </c>
      <c r="E3" s="166"/>
      <c r="F3" s="167"/>
      <c r="G3" s="98"/>
      <c r="H3" s="98"/>
      <c r="I3" s="168"/>
      <c r="J3" s="169"/>
      <c r="K3" s="170"/>
      <c r="L3" s="171"/>
      <c r="M3" s="98"/>
      <c r="N3" s="152"/>
      <c r="O3" s="98"/>
      <c r="P3" s="98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1:33" ht="12.75" customHeight="1">
      <c r="A4" s="96"/>
      <c r="B4" s="96"/>
      <c r="C4" s="96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</row>
    <row r="5" spans="1:33" ht="12.75" customHeight="1">
      <c r="A5" s="97"/>
      <c r="B5" s="97"/>
      <c r="C5" s="97"/>
      <c r="D5" s="99"/>
      <c r="E5" s="100" t="s">
        <v>30</v>
      </c>
      <c r="F5" s="101"/>
      <c r="G5" s="101"/>
      <c r="H5" s="101"/>
      <c r="I5" s="101"/>
      <c r="J5" s="101"/>
      <c r="K5" s="101"/>
      <c r="L5" s="102"/>
      <c r="M5" s="98"/>
      <c r="N5" s="98"/>
      <c r="O5" s="98"/>
      <c r="P5" s="98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</row>
    <row r="6" spans="1:33" ht="12.7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  <c r="N6" s="103"/>
      <c r="O6" s="98"/>
      <c r="P6" s="98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</row>
    <row r="7" spans="1:33" ht="12.75" customHeight="1">
      <c r="A7" s="79"/>
      <c r="B7" s="79"/>
      <c r="C7" s="79"/>
      <c r="D7" s="79"/>
      <c r="E7" s="80" t="s">
        <v>35</v>
      </c>
      <c r="F7" s="81"/>
      <c r="G7" s="82"/>
      <c r="H7" s="83"/>
      <c r="I7" s="83"/>
      <c r="J7" s="83"/>
      <c r="K7" s="83"/>
      <c r="L7" s="84"/>
      <c r="M7" s="98"/>
      <c r="N7" s="98"/>
      <c r="O7" s="98"/>
      <c r="P7" s="98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</row>
    <row r="8" spans="1:33" ht="12.75" customHeight="1">
      <c r="A8" s="79"/>
      <c r="B8" s="85"/>
      <c r="C8" s="85"/>
      <c r="D8" s="85"/>
      <c r="E8" s="86" t="s">
        <v>37</v>
      </c>
      <c r="F8" s="87"/>
      <c r="G8" s="82" t="s">
        <v>60</v>
      </c>
      <c r="H8" s="83"/>
      <c r="I8" s="83"/>
      <c r="J8" s="83"/>
      <c r="K8" s="83"/>
      <c r="L8" s="84"/>
      <c r="M8" s="98"/>
      <c r="N8" s="98"/>
      <c r="O8" s="98"/>
      <c r="P8" s="98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</row>
    <row r="9" spans="1:33" ht="12.75" customHeight="1">
      <c r="A9" s="79"/>
      <c r="B9" s="85"/>
      <c r="C9" s="85"/>
      <c r="D9" s="85"/>
      <c r="E9" s="86" t="s">
        <v>38</v>
      </c>
      <c r="F9" s="87"/>
      <c r="G9" s="82" t="s">
        <v>60</v>
      </c>
      <c r="H9" s="83"/>
      <c r="I9" s="83"/>
      <c r="J9" s="83"/>
      <c r="K9" s="83"/>
      <c r="L9" s="84"/>
      <c r="M9" s="98"/>
      <c r="N9" s="98"/>
      <c r="O9" s="98"/>
      <c r="P9" s="98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</row>
    <row r="10" spans="1:33" ht="12.75" customHeight="1">
      <c r="A10" s="97"/>
      <c r="B10" s="107"/>
      <c r="C10" s="107"/>
      <c r="D10" s="107"/>
      <c r="E10" s="108" t="s">
        <v>39</v>
      </c>
      <c r="F10" s="109"/>
      <c r="G10" s="110">
        <f>+A15</f>
        <v>43800</v>
      </c>
      <c r="H10" s="105"/>
      <c r="I10" s="105"/>
      <c r="J10" s="105"/>
      <c r="K10" s="105"/>
      <c r="L10" s="106"/>
      <c r="M10" s="98"/>
      <c r="N10" s="98"/>
      <c r="O10" s="98"/>
      <c r="P10" s="98"/>
      <c r="Q10" s="98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</row>
    <row r="11" spans="1:33" ht="12.75" customHeight="1">
      <c r="A11" s="97"/>
      <c r="B11" s="107"/>
      <c r="C11" s="111"/>
      <c r="D11" s="107"/>
      <c r="E11" s="107"/>
      <c r="F11" s="97"/>
      <c r="G11" s="97"/>
      <c r="H11" s="97"/>
      <c r="I11" s="97"/>
      <c r="J11" s="97"/>
      <c r="K11" s="97"/>
      <c r="L11" s="97"/>
      <c r="M11" s="97"/>
      <c r="N11" s="98"/>
      <c r="O11" s="98"/>
      <c r="P11" s="98"/>
      <c r="Q11" s="98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</row>
    <row r="12" spans="1:33" ht="12.75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</row>
    <row r="13" spans="1:33" ht="12.75" customHeight="1">
      <c r="A13" s="112" t="s">
        <v>41</v>
      </c>
      <c r="B13" s="113" t="s">
        <v>42</v>
      </c>
      <c r="C13" s="114" t="s">
        <v>43</v>
      </c>
      <c r="D13" s="115"/>
      <c r="E13" s="116" t="s">
        <v>44</v>
      </c>
      <c r="F13" s="116" t="s">
        <v>44</v>
      </c>
      <c r="G13" s="116" t="s">
        <v>45</v>
      </c>
      <c r="H13" s="116" t="s">
        <v>46</v>
      </c>
      <c r="I13" s="117" t="s">
        <v>47</v>
      </c>
      <c r="J13" s="117" t="s">
        <v>48</v>
      </c>
      <c r="K13" s="116" t="s">
        <v>49</v>
      </c>
      <c r="L13" s="116" t="s">
        <v>50</v>
      </c>
      <c r="M13" s="118" t="s">
        <v>51</v>
      </c>
      <c r="N13" s="119"/>
      <c r="O13" s="119"/>
      <c r="P13" s="120"/>
      <c r="Q13" s="98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</row>
    <row r="14" spans="1:33" ht="12.75" customHeight="1">
      <c r="A14" s="121"/>
      <c r="B14" s="122"/>
      <c r="C14" s="117" t="s">
        <v>52</v>
      </c>
      <c r="D14" s="116" t="s">
        <v>53</v>
      </c>
      <c r="E14" s="123" t="s">
        <v>54</v>
      </c>
      <c r="F14" s="123" t="s">
        <v>55</v>
      </c>
      <c r="G14" s="123" t="s">
        <v>56</v>
      </c>
      <c r="H14" s="123" t="s">
        <v>57</v>
      </c>
      <c r="I14" s="124" t="s">
        <v>58</v>
      </c>
      <c r="J14" s="124"/>
      <c r="K14" s="123"/>
      <c r="L14" s="123" t="s">
        <v>59</v>
      </c>
      <c r="M14" s="125"/>
      <c r="N14" s="126"/>
      <c r="O14" s="126"/>
      <c r="P14" s="127"/>
      <c r="Q14" s="98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</row>
    <row r="15" spans="1:33" ht="12.75" customHeight="1">
      <c r="A15" s="128">
        <f>DATE(D3,D2,1)</f>
        <v>43800</v>
      </c>
      <c r="B15" s="129">
        <f>A15</f>
        <v>43800</v>
      </c>
      <c r="C15" s="88"/>
      <c r="D15" s="88"/>
      <c r="E15" s="89"/>
      <c r="F15" s="88"/>
      <c r="G15" s="88"/>
      <c r="H15" s="88"/>
      <c r="I15" s="88"/>
      <c r="J15" s="88"/>
      <c r="K15" s="88"/>
      <c r="L15" s="88"/>
      <c r="M15" s="90"/>
      <c r="N15" s="83"/>
      <c r="O15" s="83"/>
      <c r="P15" s="84"/>
      <c r="Q15" s="98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ht="12.75" customHeight="1">
      <c r="A16" s="128">
        <f t="shared" ref="A16:A42" si="0">+A15+1</f>
        <v>43801</v>
      </c>
      <c r="B16" s="129">
        <f t="shared" ref="B16:B45" si="1">+A16</f>
        <v>43801</v>
      </c>
      <c r="C16" s="88"/>
      <c r="D16" s="88"/>
      <c r="E16" s="89"/>
      <c r="F16" s="88"/>
      <c r="G16" s="88"/>
      <c r="H16" s="88"/>
      <c r="I16" s="88"/>
      <c r="J16" s="88"/>
      <c r="K16" s="88"/>
      <c r="L16" s="88"/>
      <c r="M16" s="90"/>
      <c r="N16" s="83"/>
      <c r="O16" s="83"/>
      <c r="P16" s="84"/>
      <c r="Q16" s="98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12.75" customHeight="1">
      <c r="A17" s="128">
        <f t="shared" si="0"/>
        <v>43802</v>
      </c>
      <c r="B17" s="129">
        <f t="shared" si="1"/>
        <v>43802</v>
      </c>
      <c r="C17" s="88"/>
      <c r="D17" s="88"/>
      <c r="E17" s="89"/>
      <c r="F17" s="88"/>
      <c r="G17" s="88"/>
      <c r="H17" s="88"/>
      <c r="I17" s="88"/>
      <c r="J17" s="88"/>
      <c r="K17" s="88"/>
      <c r="L17" s="88"/>
      <c r="M17" s="90"/>
      <c r="N17" s="83"/>
      <c r="O17" s="83"/>
      <c r="P17" s="84"/>
      <c r="Q17" s="98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</row>
    <row r="18" spans="1:33" ht="12.75" customHeight="1">
      <c r="A18" s="128">
        <f t="shared" si="0"/>
        <v>43803</v>
      </c>
      <c r="B18" s="129">
        <f t="shared" si="1"/>
        <v>43803</v>
      </c>
      <c r="C18" s="172" t="s">
        <v>60</v>
      </c>
      <c r="D18" s="88"/>
      <c r="E18" s="89"/>
      <c r="F18" s="88"/>
      <c r="G18" s="88"/>
      <c r="H18" s="88"/>
      <c r="I18" s="88"/>
      <c r="J18" s="88"/>
      <c r="K18" s="88"/>
      <c r="L18" s="88"/>
      <c r="M18" s="90"/>
      <c r="N18" s="83"/>
      <c r="O18" s="83"/>
      <c r="P18" s="84"/>
      <c r="Q18" s="98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</row>
    <row r="19" spans="1:33" ht="12.75" customHeight="1">
      <c r="A19" s="128">
        <f t="shared" si="0"/>
        <v>43804</v>
      </c>
      <c r="B19" s="129">
        <f t="shared" si="1"/>
        <v>43804</v>
      </c>
      <c r="C19" s="172" t="s">
        <v>60</v>
      </c>
      <c r="D19" s="88"/>
      <c r="E19" s="89"/>
      <c r="F19" s="88"/>
      <c r="G19" s="88"/>
      <c r="H19" s="88"/>
      <c r="I19" s="88"/>
      <c r="J19" s="88"/>
      <c r="K19" s="88"/>
      <c r="L19" s="88"/>
      <c r="M19" s="90"/>
      <c r="N19" s="83"/>
      <c r="O19" s="83"/>
      <c r="P19" s="84"/>
      <c r="Q19" s="98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</row>
    <row r="20" spans="1:33" ht="12.75" customHeight="1">
      <c r="A20" s="128">
        <f t="shared" si="0"/>
        <v>43805</v>
      </c>
      <c r="B20" s="129">
        <f t="shared" si="1"/>
        <v>43805</v>
      </c>
      <c r="C20" s="172" t="s">
        <v>60</v>
      </c>
      <c r="D20" s="88"/>
      <c r="E20" s="89"/>
      <c r="F20" s="88"/>
      <c r="G20" s="88"/>
      <c r="H20" s="88"/>
      <c r="I20" s="88"/>
      <c r="J20" s="88"/>
      <c r="K20" s="88"/>
      <c r="L20" s="88"/>
      <c r="M20" s="90"/>
      <c r="N20" s="83"/>
      <c r="O20" s="83"/>
      <c r="P20" s="84"/>
      <c r="Q20" s="98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</row>
    <row r="21" spans="1:33" ht="12.75" customHeight="1">
      <c r="A21" s="128">
        <f t="shared" si="0"/>
        <v>43806</v>
      </c>
      <c r="B21" s="129">
        <f t="shared" si="1"/>
        <v>43806</v>
      </c>
      <c r="C21" s="172" t="s">
        <v>60</v>
      </c>
      <c r="D21" s="88"/>
      <c r="E21" s="89"/>
      <c r="F21" s="88"/>
      <c r="G21" s="88"/>
      <c r="H21" s="88"/>
      <c r="I21" s="88"/>
      <c r="J21" s="88"/>
      <c r="K21" s="88"/>
      <c r="L21" s="88"/>
      <c r="M21" s="90"/>
      <c r="N21" s="83"/>
      <c r="O21" s="83"/>
      <c r="P21" s="84"/>
      <c r="Q21" s="98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</row>
    <row r="22" spans="1:33" ht="12.75" customHeight="1">
      <c r="A22" s="128">
        <f t="shared" si="0"/>
        <v>43807</v>
      </c>
      <c r="B22" s="129">
        <f t="shared" si="1"/>
        <v>43807</v>
      </c>
      <c r="C22" s="172" t="s">
        <v>87</v>
      </c>
      <c r="D22" s="88"/>
      <c r="E22" s="89"/>
      <c r="F22" s="88"/>
      <c r="G22" s="88"/>
      <c r="H22" s="88"/>
      <c r="I22" s="88"/>
      <c r="J22" s="88"/>
      <c r="K22" s="88"/>
      <c r="L22" s="88"/>
      <c r="M22" s="90"/>
      <c r="N22" s="83"/>
      <c r="O22" s="83"/>
      <c r="P22" s="84"/>
      <c r="Q22" s="98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spans="1:33" ht="12.75" customHeight="1">
      <c r="A23" s="128">
        <f t="shared" si="0"/>
        <v>43808</v>
      </c>
      <c r="B23" s="129">
        <f t="shared" si="1"/>
        <v>43808</v>
      </c>
      <c r="C23" s="88"/>
      <c r="D23" s="88"/>
      <c r="E23" s="89"/>
      <c r="F23" s="88"/>
      <c r="G23" s="88"/>
      <c r="H23" s="88"/>
      <c r="I23" s="88"/>
      <c r="J23" s="88"/>
      <c r="K23" s="88"/>
      <c r="L23" s="88"/>
      <c r="M23" s="90"/>
      <c r="N23" s="83"/>
      <c r="O23" s="83"/>
      <c r="P23" s="84"/>
      <c r="Q23" s="98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ht="12.75" customHeight="1">
      <c r="A24" s="128">
        <f t="shared" si="0"/>
        <v>43809</v>
      </c>
      <c r="B24" s="129">
        <f t="shared" si="1"/>
        <v>43809</v>
      </c>
      <c r="C24" s="88"/>
      <c r="D24" s="88"/>
      <c r="E24" s="89"/>
      <c r="F24" s="88"/>
      <c r="G24" s="88"/>
      <c r="H24" s="88"/>
      <c r="I24" s="88"/>
      <c r="J24" s="88"/>
      <c r="K24" s="88"/>
      <c r="L24" s="88"/>
      <c r="M24" s="90"/>
      <c r="N24" s="83"/>
      <c r="O24" s="83"/>
      <c r="P24" s="84"/>
      <c r="Q24" s="98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</row>
    <row r="25" spans="1:33" ht="12.75" customHeight="1">
      <c r="A25" s="128">
        <f t="shared" si="0"/>
        <v>43810</v>
      </c>
      <c r="B25" s="129">
        <f t="shared" si="1"/>
        <v>43810</v>
      </c>
      <c r="C25" s="88"/>
      <c r="D25" s="88"/>
      <c r="E25" s="89"/>
      <c r="F25" s="88"/>
      <c r="G25" s="88"/>
      <c r="H25" s="88"/>
      <c r="I25" s="88"/>
      <c r="J25" s="88"/>
      <c r="K25" s="88"/>
      <c r="L25" s="88"/>
      <c r="M25" s="90"/>
      <c r="N25" s="83"/>
      <c r="O25" s="83"/>
      <c r="P25" s="84"/>
      <c r="Q25" s="98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</row>
    <row r="26" spans="1:33" ht="12.75" customHeight="1">
      <c r="A26" s="128">
        <f t="shared" si="0"/>
        <v>43811</v>
      </c>
      <c r="B26" s="129">
        <f t="shared" si="1"/>
        <v>43811</v>
      </c>
      <c r="C26" s="88"/>
      <c r="D26" s="88"/>
      <c r="E26" s="89"/>
      <c r="F26" s="88"/>
      <c r="G26" s="88"/>
      <c r="H26" s="88"/>
      <c r="I26" s="88"/>
      <c r="J26" s="88"/>
      <c r="K26" s="88"/>
      <c r="L26" s="88"/>
      <c r="M26" s="90"/>
      <c r="N26" s="83"/>
      <c r="O26" s="83"/>
      <c r="P26" s="84"/>
      <c r="Q26" s="98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</row>
    <row r="27" spans="1:33" ht="12.75" customHeight="1">
      <c r="A27" s="128">
        <f t="shared" si="0"/>
        <v>43812</v>
      </c>
      <c r="B27" s="129">
        <f t="shared" si="1"/>
        <v>43812</v>
      </c>
      <c r="C27" s="88"/>
      <c r="D27" s="88"/>
      <c r="E27" s="89"/>
      <c r="F27" s="88"/>
      <c r="G27" s="88"/>
      <c r="H27" s="88"/>
      <c r="I27" s="88"/>
      <c r="J27" s="88"/>
      <c r="K27" s="88"/>
      <c r="L27" s="88"/>
      <c r="M27" s="90"/>
      <c r="N27" s="83"/>
      <c r="O27" s="83"/>
      <c r="P27" s="84"/>
      <c r="Q27" s="98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</row>
    <row r="28" spans="1:33" ht="12.75" customHeight="1">
      <c r="A28" s="128">
        <f t="shared" si="0"/>
        <v>43813</v>
      </c>
      <c r="B28" s="129">
        <f t="shared" si="1"/>
        <v>43813</v>
      </c>
      <c r="C28" s="88"/>
      <c r="D28" s="88"/>
      <c r="E28" s="89"/>
      <c r="F28" s="88"/>
      <c r="G28" s="88"/>
      <c r="H28" s="88"/>
      <c r="I28" s="88"/>
      <c r="J28" s="88"/>
      <c r="K28" s="88"/>
      <c r="L28" s="88"/>
      <c r="M28" s="90"/>
      <c r="N28" s="83"/>
      <c r="O28" s="83"/>
      <c r="P28" s="84"/>
      <c r="Q28" s="98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</row>
    <row r="29" spans="1:33" ht="12.75" customHeight="1">
      <c r="A29" s="128">
        <f t="shared" si="0"/>
        <v>43814</v>
      </c>
      <c r="B29" s="129">
        <f t="shared" si="1"/>
        <v>43814</v>
      </c>
      <c r="C29" s="88"/>
      <c r="D29" s="88"/>
      <c r="E29" s="89"/>
      <c r="F29" s="88"/>
      <c r="G29" s="88"/>
      <c r="H29" s="88"/>
      <c r="I29" s="88"/>
      <c r="J29" s="88"/>
      <c r="K29" s="88"/>
      <c r="L29" s="88"/>
      <c r="M29" s="90"/>
      <c r="N29" s="83"/>
      <c r="O29" s="83"/>
      <c r="P29" s="84"/>
      <c r="Q29" s="98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</row>
    <row r="30" spans="1:33" ht="12.75" customHeight="1">
      <c r="A30" s="128">
        <f t="shared" si="0"/>
        <v>43815</v>
      </c>
      <c r="B30" s="129">
        <f t="shared" si="1"/>
        <v>43815</v>
      </c>
      <c r="C30" s="88"/>
      <c r="D30" s="88"/>
      <c r="E30" s="89"/>
      <c r="F30" s="88"/>
      <c r="G30" s="88"/>
      <c r="H30" s="88"/>
      <c r="I30" s="88"/>
      <c r="J30" s="88"/>
      <c r="K30" s="88"/>
      <c r="L30" s="88"/>
      <c r="M30" s="90"/>
      <c r="N30" s="83"/>
      <c r="O30" s="83"/>
      <c r="P30" s="84"/>
      <c r="Q30" s="98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</row>
    <row r="31" spans="1:33" ht="12.75" customHeight="1">
      <c r="A31" s="128">
        <f t="shared" si="0"/>
        <v>43816</v>
      </c>
      <c r="B31" s="129">
        <f t="shared" si="1"/>
        <v>43816</v>
      </c>
      <c r="C31" s="88"/>
      <c r="D31" s="88"/>
      <c r="E31" s="89"/>
      <c r="F31" s="88"/>
      <c r="G31" s="88"/>
      <c r="H31" s="88"/>
      <c r="I31" s="88"/>
      <c r="J31" s="88"/>
      <c r="K31" s="88"/>
      <c r="L31" s="88"/>
      <c r="M31" s="90"/>
      <c r="N31" s="83"/>
      <c r="O31" s="83"/>
      <c r="P31" s="84"/>
      <c r="Q31" s="98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</row>
    <row r="32" spans="1:33" ht="12.75" customHeight="1">
      <c r="A32" s="128">
        <f t="shared" si="0"/>
        <v>43817</v>
      </c>
      <c r="B32" s="129">
        <f t="shared" si="1"/>
        <v>43817</v>
      </c>
      <c r="C32" s="88"/>
      <c r="D32" s="88"/>
      <c r="E32" s="89"/>
      <c r="F32" s="88"/>
      <c r="G32" s="88"/>
      <c r="H32" s="88"/>
      <c r="I32" s="88"/>
      <c r="J32" s="88"/>
      <c r="K32" s="88"/>
      <c r="L32" s="88"/>
      <c r="M32" s="90"/>
      <c r="N32" s="83"/>
      <c r="O32" s="83"/>
      <c r="P32" s="84"/>
      <c r="Q32" s="98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</row>
    <row r="33" spans="1:34" ht="12.75" customHeight="1">
      <c r="A33" s="128">
        <f t="shared" si="0"/>
        <v>43818</v>
      </c>
      <c r="B33" s="129">
        <f t="shared" si="1"/>
        <v>43818</v>
      </c>
      <c r="C33" s="88"/>
      <c r="D33" s="88"/>
      <c r="E33" s="89"/>
      <c r="F33" s="88"/>
      <c r="G33" s="88"/>
      <c r="H33" s="88"/>
      <c r="I33" s="88"/>
      <c r="J33" s="88"/>
      <c r="K33" s="88"/>
      <c r="L33" s="88"/>
      <c r="M33" s="90"/>
      <c r="N33" s="83"/>
      <c r="O33" s="83"/>
      <c r="P33" s="84"/>
      <c r="Q33" s="98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</row>
    <row r="34" spans="1:34" ht="12.75" customHeight="1">
      <c r="A34" s="128">
        <f t="shared" si="0"/>
        <v>43819</v>
      </c>
      <c r="B34" s="129">
        <f t="shared" si="1"/>
        <v>43819</v>
      </c>
      <c r="C34" s="88"/>
      <c r="D34" s="88"/>
      <c r="E34" s="89"/>
      <c r="F34" s="88"/>
      <c r="G34" s="88"/>
      <c r="H34" s="88"/>
      <c r="I34" s="88"/>
      <c r="J34" s="88"/>
      <c r="K34" s="88"/>
      <c r="L34" s="88"/>
      <c r="M34" s="90"/>
      <c r="N34" s="83"/>
      <c r="O34" s="83"/>
      <c r="P34" s="84"/>
      <c r="Q34" s="98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</row>
    <row r="35" spans="1:34" ht="12.75" customHeight="1">
      <c r="A35" s="128">
        <f t="shared" si="0"/>
        <v>43820</v>
      </c>
      <c r="B35" s="129">
        <f t="shared" si="1"/>
        <v>43820</v>
      </c>
      <c r="C35" s="88"/>
      <c r="D35" s="88"/>
      <c r="E35" s="89"/>
      <c r="F35" s="88"/>
      <c r="G35" s="88"/>
      <c r="H35" s="88"/>
      <c r="I35" s="88"/>
      <c r="J35" s="88"/>
      <c r="K35" s="88"/>
      <c r="L35" s="88"/>
      <c r="M35" s="90"/>
      <c r="N35" s="83"/>
      <c r="O35" s="83"/>
      <c r="P35" s="84"/>
      <c r="Q35" s="98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4" ht="12.75" customHeight="1">
      <c r="A36" s="128">
        <f t="shared" si="0"/>
        <v>43821</v>
      </c>
      <c r="B36" s="129">
        <f t="shared" si="1"/>
        <v>43821</v>
      </c>
      <c r="C36" s="88"/>
      <c r="D36" s="88"/>
      <c r="E36" s="89"/>
      <c r="F36" s="88"/>
      <c r="G36" s="88"/>
      <c r="H36" s="88"/>
      <c r="I36" s="88"/>
      <c r="J36" s="88"/>
      <c r="K36" s="88"/>
      <c r="L36" s="88"/>
      <c r="M36" s="90"/>
      <c r="N36" s="83"/>
      <c r="O36" s="83"/>
      <c r="P36" s="84"/>
      <c r="Q36" s="98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</row>
    <row r="37" spans="1:34" ht="12.75" customHeight="1">
      <c r="A37" s="128">
        <f t="shared" si="0"/>
        <v>43822</v>
      </c>
      <c r="B37" s="129">
        <f t="shared" si="1"/>
        <v>43822</v>
      </c>
      <c r="C37" s="88"/>
      <c r="D37" s="88"/>
      <c r="E37" s="89"/>
      <c r="F37" s="88"/>
      <c r="G37" s="88"/>
      <c r="H37" s="88"/>
      <c r="I37" s="88"/>
      <c r="J37" s="88"/>
      <c r="K37" s="88"/>
      <c r="L37" s="88"/>
      <c r="M37" s="90"/>
      <c r="N37" s="83"/>
      <c r="O37" s="83"/>
      <c r="P37" s="84"/>
      <c r="Q37" s="98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</row>
    <row r="38" spans="1:34" ht="12.75" customHeight="1">
      <c r="A38" s="128">
        <f t="shared" si="0"/>
        <v>43823</v>
      </c>
      <c r="B38" s="129">
        <f t="shared" si="1"/>
        <v>43823</v>
      </c>
      <c r="C38" s="88"/>
      <c r="D38" s="88"/>
      <c r="E38" s="89"/>
      <c r="F38" s="88"/>
      <c r="G38" s="88"/>
      <c r="H38" s="88"/>
      <c r="I38" s="88"/>
      <c r="J38" s="88"/>
      <c r="K38" s="88"/>
      <c r="L38" s="88"/>
      <c r="M38" s="90"/>
      <c r="N38" s="83"/>
      <c r="O38" s="83"/>
      <c r="P38" s="84"/>
      <c r="Q38" s="98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</row>
    <row r="39" spans="1:34" ht="12.75" customHeight="1">
      <c r="A39" s="128">
        <f t="shared" si="0"/>
        <v>43824</v>
      </c>
      <c r="B39" s="129">
        <f t="shared" si="1"/>
        <v>43824</v>
      </c>
      <c r="C39" s="88"/>
      <c r="D39" s="88"/>
      <c r="E39" s="89"/>
      <c r="F39" s="88"/>
      <c r="G39" s="88"/>
      <c r="H39" s="88"/>
      <c r="I39" s="88"/>
      <c r="J39" s="88"/>
      <c r="K39" s="88"/>
      <c r="L39" s="88"/>
      <c r="M39" s="90"/>
      <c r="N39" s="83"/>
      <c r="O39" s="83"/>
      <c r="P39" s="84"/>
      <c r="Q39" s="98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</row>
    <row r="40" spans="1:34" ht="12.75" customHeight="1">
      <c r="A40" s="128">
        <f t="shared" si="0"/>
        <v>43825</v>
      </c>
      <c r="B40" s="129">
        <f t="shared" si="1"/>
        <v>43825</v>
      </c>
      <c r="C40" s="88"/>
      <c r="D40" s="88"/>
      <c r="E40" s="89"/>
      <c r="F40" s="88"/>
      <c r="G40" s="88"/>
      <c r="H40" s="88"/>
      <c r="I40" s="88"/>
      <c r="J40" s="88"/>
      <c r="K40" s="88"/>
      <c r="L40" s="88"/>
      <c r="M40" s="90"/>
      <c r="N40" s="83"/>
      <c r="O40" s="83"/>
      <c r="P40" s="84"/>
      <c r="Q40" s="98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</row>
    <row r="41" spans="1:34" ht="12.75" customHeight="1">
      <c r="A41" s="128">
        <f t="shared" si="0"/>
        <v>43826</v>
      </c>
      <c r="B41" s="129">
        <f t="shared" si="1"/>
        <v>43826</v>
      </c>
      <c r="C41" s="88"/>
      <c r="D41" s="88"/>
      <c r="E41" s="89"/>
      <c r="F41" s="88"/>
      <c r="G41" s="88"/>
      <c r="H41" s="88"/>
      <c r="I41" s="88"/>
      <c r="J41" s="88"/>
      <c r="K41" s="88"/>
      <c r="L41" s="88"/>
      <c r="M41" s="90"/>
      <c r="N41" s="83"/>
      <c r="O41" s="83"/>
      <c r="P41" s="84"/>
      <c r="Q41" s="98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</row>
    <row r="42" spans="1:34" ht="12.75" customHeight="1">
      <c r="A42" s="128">
        <f t="shared" si="0"/>
        <v>43827</v>
      </c>
      <c r="B42" s="129">
        <f t="shared" si="1"/>
        <v>43827</v>
      </c>
      <c r="C42" s="88"/>
      <c r="D42" s="88"/>
      <c r="E42" s="89"/>
      <c r="F42" s="88"/>
      <c r="G42" s="88"/>
      <c r="H42" s="88"/>
      <c r="I42" s="88"/>
      <c r="J42" s="88"/>
      <c r="K42" s="88"/>
      <c r="L42" s="88"/>
      <c r="M42" s="90"/>
      <c r="N42" s="83"/>
      <c r="O42" s="83"/>
      <c r="P42" s="84"/>
      <c r="Q42" s="98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</row>
    <row r="43" spans="1:34" ht="12.75" customHeight="1">
      <c r="A43" s="128">
        <f t="shared" ref="A43:A45" si="2">IF(A42="","",(IF(MONTH(+A42+1)=MONTH(A42),+A42+1,"")))</f>
        <v>43828</v>
      </c>
      <c r="B43" s="129">
        <f t="shared" si="1"/>
        <v>43828</v>
      </c>
      <c r="C43" s="88"/>
      <c r="D43" s="88"/>
      <c r="E43" s="89"/>
      <c r="F43" s="88"/>
      <c r="G43" s="88"/>
      <c r="H43" s="88"/>
      <c r="I43" s="88"/>
      <c r="J43" s="88"/>
      <c r="K43" s="88"/>
      <c r="L43" s="88"/>
      <c r="M43" s="90"/>
      <c r="N43" s="83"/>
      <c r="O43" s="83"/>
      <c r="P43" s="84"/>
      <c r="Q43" s="98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</row>
    <row r="44" spans="1:34" ht="12.75" customHeight="1">
      <c r="A44" s="128">
        <f t="shared" si="2"/>
        <v>43829</v>
      </c>
      <c r="B44" s="129">
        <f t="shared" si="1"/>
        <v>43829</v>
      </c>
      <c r="C44" s="88"/>
      <c r="D44" s="88"/>
      <c r="E44" s="89"/>
      <c r="F44" s="88"/>
      <c r="G44" s="88"/>
      <c r="H44" s="88"/>
      <c r="I44" s="88"/>
      <c r="J44" s="88"/>
      <c r="K44" s="88"/>
      <c r="L44" s="88"/>
      <c r="M44" s="90"/>
      <c r="N44" s="83"/>
      <c r="O44" s="83"/>
      <c r="P44" s="84"/>
      <c r="Q44" s="98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</row>
    <row r="45" spans="1:34" ht="12.75" customHeight="1">
      <c r="A45" s="128">
        <f t="shared" si="2"/>
        <v>43830</v>
      </c>
      <c r="B45" s="130">
        <f t="shared" si="1"/>
        <v>43830</v>
      </c>
      <c r="C45" s="91"/>
      <c r="D45" s="91"/>
      <c r="E45" s="92"/>
      <c r="F45" s="91"/>
      <c r="G45" s="91"/>
      <c r="H45" s="91"/>
      <c r="I45" s="91"/>
      <c r="J45" s="91"/>
      <c r="K45" s="91"/>
      <c r="L45" s="91"/>
      <c r="M45" s="93"/>
      <c r="N45" s="94"/>
      <c r="O45" s="94"/>
      <c r="P45" s="81"/>
      <c r="Q45" s="98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</row>
    <row r="46" spans="1:34" ht="12.75" customHeight="1">
      <c r="A46" s="132" t="s">
        <v>66</v>
      </c>
      <c r="B46" s="115"/>
      <c r="C46" s="133">
        <f t="shared" ref="C46:L46" si="3">SUM(C15:C45)</f>
        <v>0</v>
      </c>
      <c r="D46" s="133">
        <f t="shared" si="3"/>
        <v>0</v>
      </c>
      <c r="E46" s="134">
        <f t="shared" si="3"/>
        <v>0</v>
      </c>
      <c r="F46" s="133">
        <f t="shared" si="3"/>
        <v>0</v>
      </c>
      <c r="G46" s="133">
        <f t="shared" si="3"/>
        <v>0</v>
      </c>
      <c r="H46" s="133">
        <f t="shared" si="3"/>
        <v>0</v>
      </c>
      <c r="I46" s="133">
        <f t="shared" si="3"/>
        <v>0</v>
      </c>
      <c r="J46" s="133">
        <f t="shared" si="3"/>
        <v>0</v>
      </c>
      <c r="K46" s="133">
        <f t="shared" si="3"/>
        <v>0</v>
      </c>
      <c r="L46" s="133">
        <f t="shared" si="3"/>
        <v>0</v>
      </c>
      <c r="M46" s="135">
        <f>+L46+K46+J46+I46+H46+G46+C46</f>
        <v>0</v>
      </c>
      <c r="N46" s="136" t="s">
        <v>67</v>
      </c>
      <c r="O46" s="137"/>
      <c r="P46" s="138"/>
      <c r="Q46" s="98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</row>
    <row r="47" spans="1:34" ht="12.75" customHeight="1">
      <c r="A47" s="97"/>
      <c r="B47" s="97"/>
      <c r="C47" s="97"/>
      <c r="D47" s="97"/>
      <c r="E47" s="97"/>
      <c r="F47" s="139"/>
      <c r="G47" s="97"/>
      <c r="H47" s="97"/>
      <c r="I47" s="97"/>
      <c r="J47" s="97"/>
      <c r="K47" s="97"/>
      <c r="L47" s="98"/>
      <c r="M47" s="98"/>
      <c r="N47" s="98"/>
      <c r="O47" s="98"/>
      <c r="P47" s="98"/>
      <c r="Q47" s="98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</row>
    <row r="48" spans="1:34" ht="12.75" customHeight="1">
      <c r="A48" s="97" t="s">
        <v>69</v>
      </c>
      <c r="B48" s="97"/>
      <c r="C48" s="97"/>
      <c r="D48" s="98"/>
      <c r="E48" s="97"/>
      <c r="F48" s="97"/>
      <c r="G48" s="139"/>
      <c r="H48" s="97"/>
      <c r="I48" s="97"/>
      <c r="J48" s="97"/>
      <c r="K48" s="97"/>
      <c r="L48" s="97"/>
      <c r="M48" s="98"/>
      <c r="N48" s="98"/>
      <c r="O48" s="98"/>
      <c r="P48" s="98"/>
      <c r="Q48" s="98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</row>
    <row r="49" spans="1:34" ht="12.75" customHeight="1">
      <c r="A49" s="97"/>
      <c r="B49" s="97"/>
      <c r="C49" s="97"/>
      <c r="D49" s="97"/>
      <c r="E49" s="97"/>
      <c r="F49" s="97"/>
      <c r="G49" s="139"/>
      <c r="H49" s="97"/>
      <c r="I49" s="97"/>
      <c r="J49" s="97"/>
      <c r="K49" s="97"/>
      <c r="L49" s="97"/>
      <c r="M49" s="98"/>
      <c r="N49" s="98"/>
      <c r="O49" s="98"/>
      <c r="P49" s="98"/>
      <c r="Q49" s="98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</row>
    <row r="50" spans="1:34" ht="12.75" customHeight="1">
      <c r="A50" s="140" t="s">
        <v>72</v>
      </c>
      <c r="B50" s="131"/>
      <c r="C50" s="131"/>
      <c r="D50" s="131"/>
      <c r="E50" s="131"/>
      <c r="F50" s="131"/>
      <c r="G50" s="104"/>
      <c r="H50" s="97"/>
      <c r="I50" s="140" t="s">
        <v>73</v>
      </c>
      <c r="J50" s="131"/>
      <c r="K50" s="131"/>
      <c r="L50" s="131"/>
      <c r="M50" s="131"/>
      <c r="N50" s="104"/>
      <c r="O50" s="98"/>
      <c r="P50" s="98"/>
      <c r="Q50" s="98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</row>
    <row r="51" spans="1:34" ht="12.75" customHeight="1">
      <c r="A51" s="141"/>
      <c r="B51" s="97"/>
      <c r="C51" s="97"/>
      <c r="D51" s="97"/>
      <c r="E51" s="97"/>
      <c r="F51" s="97"/>
      <c r="G51" s="142"/>
      <c r="H51" s="97"/>
      <c r="I51" s="141"/>
      <c r="J51" s="97"/>
      <c r="K51" s="97"/>
      <c r="L51" s="97"/>
      <c r="M51" s="98"/>
      <c r="N51" s="143"/>
      <c r="O51" s="98"/>
      <c r="P51" s="98"/>
      <c r="Q51" s="98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</row>
    <row r="52" spans="1:34" ht="12.75" customHeight="1">
      <c r="A52" s="141"/>
      <c r="B52" s="97"/>
      <c r="C52" s="97"/>
      <c r="D52" s="97"/>
      <c r="E52" s="97"/>
      <c r="F52" s="97"/>
      <c r="G52" s="142"/>
      <c r="H52" s="97"/>
      <c r="I52" s="141"/>
      <c r="J52" s="97"/>
      <c r="K52" s="97"/>
      <c r="L52" s="97"/>
      <c r="M52" s="98"/>
      <c r="N52" s="143"/>
      <c r="O52" s="98"/>
      <c r="P52" s="98"/>
      <c r="Q52" s="98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</row>
    <row r="53" spans="1:34" ht="12.75" customHeight="1">
      <c r="A53" s="144" t="s">
        <v>77</v>
      </c>
      <c r="B53" s="145"/>
      <c r="C53" s="145"/>
      <c r="D53" s="145"/>
      <c r="E53" s="145"/>
      <c r="F53" s="145"/>
      <c r="G53" s="146"/>
      <c r="H53" s="97"/>
      <c r="I53" s="147" t="s">
        <v>77</v>
      </c>
      <c r="J53" s="145"/>
      <c r="K53" s="145"/>
      <c r="L53" s="145"/>
      <c r="M53" s="148"/>
      <c r="N53" s="149"/>
      <c r="O53" s="98"/>
      <c r="P53" s="98"/>
      <c r="Q53" s="98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</row>
    <row r="54" spans="1:34" ht="12.75" customHeight="1">
      <c r="A54" s="97"/>
      <c r="B54" s="97"/>
      <c r="C54" s="97"/>
      <c r="D54" s="97"/>
      <c r="E54" s="97"/>
      <c r="F54" s="97"/>
      <c r="G54" s="139"/>
      <c r="H54" s="97"/>
      <c r="I54" s="97"/>
      <c r="J54" s="97"/>
      <c r="K54" s="97"/>
      <c r="L54" s="97"/>
      <c r="M54" s="98"/>
      <c r="N54" s="98"/>
      <c r="O54" s="98"/>
      <c r="P54" s="98"/>
      <c r="Q54" s="98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</row>
    <row r="55" spans="1:34" ht="12.75" customHeight="1">
      <c r="A55" s="150" t="s">
        <v>85</v>
      </c>
      <c r="B55" s="151"/>
      <c r="C55" s="151"/>
      <c r="D55" s="97"/>
      <c r="E55" s="97"/>
      <c r="F55" s="97"/>
      <c r="G55" s="139"/>
      <c r="H55" s="97"/>
      <c r="I55" s="97"/>
      <c r="J55" s="97"/>
      <c r="K55" s="97"/>
      <c r="L55" s="97"/>
      <c r="M55" s="98"/>
      <c r="N55" s="98"/>
      <c r="O55" s="98"/>
      <c r="P55" s="98"/>
      <c r="Q55" s="98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</row>
    <row r="56" spans="1:34" ht="12.75" customHeight="1">
      <c r="A56" s="97"/>
      <c r="B56" s="97"/>
      <c r="C56" s="97"/>
      <c r="D56" s="97"/>
      <c r="E56" s="97"/>
      <c r="F56" s="97"/>
      <c r="G56" s="139"/>
      <c r="H56" s="97"/>
      <c r="I56" s="97"/>
      <c r="J56" s="97"/>
      <c r="K56" s="97"/>
      <c r="L56" s="97"/>
      <c r="M56" s="98"/>
      <c r="N56" s="98"/>
      <c r="O56" s="98"/>
      <c r="P56" s="98"/>
      <c r="Q56" s="98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</row>
    <row r="57" spans="1:34" ht="12.75" customHeight="1">
      <c r="A57" s="79"/>
      <c r="B57" s="79"/>
      <c r="C57" s="79"/>
      <c r="D57" s="79"/>
      <c r="E57" s="79"/>
      <c r="F57" s="79"/>
      <c r="G57" s="173" t="s">
        <v>60</v>
      </c>
      <c r="H57" s="79"/>
      <c r="I57" s="79"/>
      <c r="J57" s="79"/>
      <c r="K57" s="79"/>
      <c r="L57" s="79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</row>
    <row r="58" spans="1:34" ht="12.75" customHeight="1">
      <c r="A58" s="79"/>
      <c r="B58" s="79"/>
      <c r="C58" s="79"/>
      <c r="D58" s="79"/>
      <c r="E58" s="79"/>
      <c r="F58" s="79"/>
      <c r="G58" s="95"/>
      <c r="H58" s="79"/>
      <c r="I58" s="79"/>
      <c r="J58" s="79"/>
      <c r="K58" s="79"/>
      <c r="L58" s="79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</row>
    <row r="59" spans="1:34" ht="12.75" customHeight="1">
      <c r="A59" s="79"/>
      <c r="B59" s="79"/>
      <c r="C59" s="79"/>
      <c r="D59" s="79"/>
      <c r="E59" s="79"/>
      <c r="F59" s="79"/>
      <c r="G59" s="95"/>
      <c r="H59" s="79"/>
      <c r="I59" s="79"/>
      <c r="J59" s="79"/>
      <c r="K59" s="79"/>
      <c r="L59" s="79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</row>
    <row r="60" spans="1:34" ht="12.75" customHeight="1">
      <c r="A60" s="79"/>
      <c r="B60" s="79"/>
      <c r="C60" s="79"/>
      <c r="D60" s="79"/>
      <c r="E60" s="79"/>
      <c r="F60" s="79"/>
      <c r="G60" s="95"/>
      <c r="H60" s="79"/>
      <c r="I60" s="79"/>
      <c r="J60" s="79"/>
      <c r="K60" s="79"/>
      <c r="L60" s="79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</row>
    <row r="61" spans="1:34" ht="12.75" customHeight="1">
      <c r="A61" s="79"/>
      <c r="B61" s="79"/>
      <c r="C61" s="79"/>
      <c r="D61" s="79"/>
      <c r="E61" s="79"/>
      <c r="F61" s="79"/>
      <c r="G61" s="95"/>
      <c r="H61" s="79"/>
      <c r="I61" s="79"/>
      <c r="J61" s="79"/>
      <c r="K61" s="79"/>
      <c r="L61" s="79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</row>
    <row r="62" spans="1:34" ht="12.75" customHeight="1">
      <c r="A62" s="79"/>
      <c r="B62" s="79"/>
      <c r="C62" s="79"/>
      <c r="D62" s="79"/>
      <c r="E62" s="79"/>
      <c r="F62" s="79"/>
      <c r="G62" s="95"/>
      <c r="H62" s="79"/>
      <c r="I62" s="79"/>
      <c r="J62" s="79"/>
      <c r="K62" s="79"/>
      <c r="L62" s="79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</row>
    <row r="63" spans="1:34" ht="12.75" customHeight="1">
      <c r="A63" s="79"/>
      <c r="B63" s="79"/>
      <c r="C63" s="79"/>
      <c r="D63" s="79"/>
      <c r="E63" s="79"/>
      <c r="F63" s="79"/>
      <c r="G63" s="95"/>
      <c r="H63" s="79"/>
      <c r="I63" s="79"/>
      <c r="J63" s="79"/>
      <c r="K63" s="79"/>
      <c r="L63" s="79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</row>
    <row r="64" spans="1:34" ht="12.75" customHeight="1">
      <c r="A64" s="79"/>
      <c r="B64" s="79"/>
      <c r="C64" s="79"/>
      <c r="D64" s="79"/>
      <c r="E64" s="79"/>
      <c r="F64" s="79"/>
      <c r="G64" s="95"/>
      <c r="H64" s="79"/>
      <c r="I64" s="79"/>
      <c r="J64" s="79"/>
      <c r="K64" s="79"/>
      <c r="L64" s="79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</row>
    <row r="65" spans="1:34" ht="12.75" customHeight="1">
      <c r="A65" s="79"/>
      <c r="B65" s="79"/>
      <c r="C65" s="79"/>
      <c r="D65" s="79"/>
      <c r="E65" s="79"/>
      <c r="F65" s="79"/>
      <c r="G65" s="95"/>
      <c r="H65" s="79"/>
      <c r="I65" s="79"/>
      <c r="J65" s="79"/>
      <c r="K65" s="79"/>
      <c r="L65" s="79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</row>
    <row r="66" spans="1:34" ht="12.75" customHeight="1">
      <c r="A66" s="79"/>
      <c r="B66" s="79"/>
      <c r="C66" s="79"/>
      <c r="D66" s="79"/>
      <c r="E66" s="79"/>
      <c r="F66" s="79"/>
      <c r="G66" s="95"/>
      <c r="H66" s="79"/>
      <c r="I66" s="79"/>
      <c r="J66" s="79"/>
      <c r="K66" s="79"/>
      <c r="L66" s="79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</row>
    <row r="67" spans="1:34" ht="12.75" customHeight="1">
      <c r="A67" s="79"/>
      <c r="B67" s="79"/>
      <c r="C67" s="79"/>
      <c r="D67" s="79"/>
      <c r="E67" s="79"/>
      <c r="F67" s="79"/>
      <c r="G67" s="95"/>
      <c r="H67" s="79"/>
      <c r="I67" s="79"/>
      <c r="J67" s="79"/>
      <c r="K67" s="79"/>
      <c r="L67" s="79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</row>
    <row r="68" spans="1:34" ht="12.75" customHeight="1">
      <c r="A68" s="79"/>
      <c r="B68" s="79"/>
      <c r="C68" s="79"/>
      <c r="D68" s="79"/>
      <c r="E68" s="79"/>
      <c r="F68" s="79"/>
      <c r="G68" s="95"/>
      <c r="H68" s="79"/>
      <c r="I68" s="79"/>
      <c r="J68" s="79"/>
      <c r="K68" s="79"/>
      <c r="L68" s="79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</row>
    <row r="69" spans="1:34" ht="12.75" customHeight="1">
      <c r="A69" s="79"/>
      <c r="B69" s="79"/>
      <c r="C69" s="79"/>
      <c r="D69" s="79"/>
      <c r="E69" s="79"/>
      <c r="F69" s="79"/>
      <c r="G69" s="95"/>
      <c r="H69" s="79"/>
      <c r="I69" s="79"/>
      <c r="J69" s="79"/>
      <c r="K69" s="79"/>
      <c r="L69" s="79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</row>
    <row r="70" spans="1:34" ht="12.75" customHeight="1">
      <c r="A70" s="79"/>
      <c r="B70" s="79"/>
      <c r="C70" s="79"/>
      <c r="D70" s="79"/>
      <c r="E70" s="79"/>
      <c r="F70" s="79"/>
      <c r="G70" s="95"/>
      <c r="H70" s="79"/>
      <c r="I70" s="79"/>
      <c r="J70" s="79"/>
      <c r="K70" s="79"/>
      <c r="L70" s="79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</row>
    <row r="71" spans="1:34" ht="12.75" customHeight="1">
      <c r="A71" s="79"/>
      <c r="B71" s="79"/>
      <c r="C71" s="79"/>
      <c r="D71" s="79"/>
      <c r="E71" s="79"/>
      <c r="F71" s="79"/>
      <c r="G71" s="95"/>
      <c r="H71" s="79"/>
      <c r="I71" s="79"/>
      <c r="J71" s="79"/>
      <c r="K71" s="79"/>
      <c r="L71" s="79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</row>
    <row r="72" spans="1:34" ht="12.75" customHeight="1">
      <c r="A72" s="79"/>
      <c r="B72" s="79"/>
      <c r="C72" s="79"/>
      <c r="D72" s="79"/>
      <c r="E72" s="79"/>
      <c r="F72" s="79"/>
      <c r="G72" s="95"/>
      <c r="H72" s="79"/>
      <c r="I72" s="79"/>
      <c r="J72" s="79"/>
      <c r="K72" s="79"/>
      <c r="L72" s="79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</row>
    <row r="73" spans="1:34" ht="12.75" customHeight="1">
      <c r="A73" s="79"/>
      <c r="B73" s="79"/>
      <c r="C73" s="79"/>
      <c r="D73" s="79"/>
      <c r="E73" s="79"/>
      <c r="F73" s="79"/>
      <c r="G73" s="95"/>
      <c r="H73" s="79"/>
      <c r="I73" s="79"/>
      <c r="J73" s="79"/>
      <c r="K73" s="79"/>
      <c r="L73" s="79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</row>
    <row r="74" spans="1:34" ht="12.75" customHeight="1">
      <c r="A74" s="79"/>
      <c r="B74" s="79"/>
      <c r="C74" s="79"/>
      <c r="D74" s="79"/>
      <c r="E74" s="79"/>
      <c r="F74" s="79"/>
      <c r="G74" s="95"/>
      <c r="H74" s="79"/>
      <c r="I74" s="79"/>
      <c r="J74" s="79"/>
      <c r="K74" s="79"/>
      <c r="L74" s="79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</row>
    <row r="75" spans="1:34" ht="12.75" customHeight="1">
      <c r="A75" s="79"/>
      <c r="B75" s="79"/>
      <c r="C75" s="79"/>
      <c r="D75" s="79"/>
      <c r="E75" s="79"/>
      <c r="F75" s="79"/>
      <c r="G75" s="95"/>
      <c r="H75" s="79"/>
      <c r="I75" s="79"/>
      <c r="J75" s="79"/>
      <c r="K75" s="79"/>
      <c r="L75" s="79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</row>
    <row r="76" spans="1:34" ht="12.75" customHeight="1">
      <c r="A76" s="79"/>
      <c r="B76" s="79"/>
      <c r="C76" s="79"/>
      <c r="D76" s="79"/>
      <c r="E76" s="79"/>
      <c r="F76" s="79"/>
      <c r="G76" s="95"/>
      <c r="H76" s="79"/>
      <c r="I76" s="79"/>
      <c r="J76" s="79"/>
      <c r="K76" s="79"/>
      <c r="L76" s="79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</row>
    <row r="77" spans="1:34" ht="12.75" customHeight="1">
      <c r="A77" s="79"/>
      <c r="B77" s="79"/>
      <c r="C77" s="79"/>
      <c r="D77" s="79"/>
      <c r="E77" s="79"/>
      <c r="F77" s="79"/>
      <c r="G77" s="95"/>
      <c r="H77" s="79"/>
      <c r="I77" s="79"/>
      <c r="J77" s="79"/>
      <c r="K77" s="79"/>
      <c r="L77" s="79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</row>
    <row r="78" spans="1:34" ht="12.75" customHeight="1"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</row>
    <row r="79" spans="1:34" ht="12.75" customHeight="1"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</row>
    <row r="80" spans="1:34" ht="12.75" customHeight="1"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</row>
    <row r="81" spans="17:34" ht="12.75" customHeight="1"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</row>
    <row r="82" spans="17:34" ht="12.75" customHeight="1"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</row>
    <row r="83" spans="17:34" ht="12.75" customHeight="1"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</row>
    <row r="84" spans="17:34" ht="12.75" customHeight="1"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</row>
    <row r="85" spans="17:34" ht="12.75" customHeight="1"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</row>
    <row r="86" spans="17:34" ht="12.75" customHeight="1"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</row>
    <row r="87" spans="17:34" ht="12.75" customHeight="1"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</row>
    <row r="88" spans="17:34" ht="12.75" customHeight="1"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</row>
    <row r="89" spans="17:34" ht="12.75" customHeight="1"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</row>
    <row r="90" spans="17:34" ht="12.75" customHeight="1"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</row>
    <row r="91" spans="17:34" ht="12.75" customHeight="1"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</row>
    <row r="92" spans="17:34" ht="12.75" customHeight="1"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</row>
    <row r="93" spans="17:34" ht="12.75" customHeight="1"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</row>
    <row r="94" spans="17:34" ht="12.75" customHeight="1"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</row>
    <row r="95" spans="17:34" ht="12.75" customHeight="1"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</row>
    <row r="96" spans="17:34" ht="12.75" customHeight="1"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</row>
    <row r="97" spans="17:34" ht="12.75" customHeight="1"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</row>
    <row r="98" spans="17:34" ht="12.75" customHeight="1"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</row>
    <row r="99" spans="17:34" ht="12.75" customHeight="1"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</row>
    <row r="100" spans="17:34" ht="12.75" customHeight="1"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</row>
    <row r="101" spans="17:34" ht="12.75" customHeight="1"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</row>
    <row r="102" spans="17:34" ht="12.75" customHeight="1"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</row>
    <row r="103" spans="17:34" ht="12.75" customHeight="1"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</row>
    <row r="104" spans="17:34" ht="12.75" customHeight="1"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</row>
    <row r="105" spans="17:34" ht="12.75" customHeight="1"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</row>
    <row r="106" spans="17:34" ht="12.75" customHeight="1"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</row>
    <row r="107" spans="17:34" ht="12.75" customHeight="1"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</row>
    <row r="108" spans="17:34" ht="12.75" customHeight="1"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</row>
    <row r="109" spans="17:34" ht="12.75" customHeight="1"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</row>
    <row r="110" spans="17:34" ht="12.75" customHeight="1"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</row>
    <row r="111" spans="17:34" ht="12.75" customHeight="1"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</row>
    <row r="112" spans="17:34" ht="12.75" customHeight="1"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</row>
    <row r="113" spans="17:34" ht="12.75" customHeight="1"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</row>
    <row r="114" spans="17:34" ht="12.75" customHeight="1"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</row>
    <row r="115" spans="17:34" ht="12.75" customHeight="1"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</row>
    <row r="116" spans="17:34" ht="12.75" customHeight="1"/>
    <row r="117" spans="17:34" ht="12.75" customHeight="1"/>
    <row r="118" spans="17:34" ht="12.75" customHeight="1"/>
    <row r="119" spans="17:34" ht="12.75" customHeight="1"/>
    <row r="120" spans="17:34" ht="12.75" customHeight="1"/>
    <row r="121" spans="17:34" ht="12.75" customHeight="1"/>
    <row r="122" spans="17:34" ht="12.75" customHeight="1"/>
    <row r="123" spans="17:34" ht="12.75" customHeight="1"/>
    <row r="124" spans="17:34" ht="12.75" customHeight="1"/>
    <row r="125" spans="17:34" ht="12.75" customHeight="1"/>
    <row r="126" spans="17:34" ht="12.75" customHeight="1"/>
    <row r="127" spans="17:34" ht="12.75" customHeight="1"/>
    <row r="128" spans="17:34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</sheetData>
  <sheetProtection algorithmName="SHA-512" hashValue="yrOYKjW17BexipQFlygBewFToVBNVN5YdyO6xRXhTNxJdIeoxMXSQlp9UuyAfQxeLF0C4g1QJ5Yj0dH4xSz/LA==" saltValue="Ijt3MlCEqM9LOIyvYMkNwA==" spinCount="100000" sheet="1" objects="1" scenarios="1" selectLockedCells="1"/>
  <mergeCells count="48">
    <mergeCell ref="M32:P32"/>
    <mergeCell ref="M33:P33"/>
    <mergeCell ref="M16:P16"/>
    <mergeCell ref="M13:P14"/>
    <mergeCell ref="M15:P15"/>
    <mergeCell ref="M27:P27"/>
    <mergeCell ref="M28:P28"/>
    <mergeCell ref="M21:P21"/>
    <mergeCell ref="M22:P22"/>
    <mergeCell ref="M29:P29"/>
    <mergeCell ref="M30:P30"/>
    <mergeCell ref="M31:P31"/>
    <mergeCell ref="M38:P38"/>
    <mergeCell ref="M39:P39"/>
    <mergeCell ref="M19:P19"/>
    <mergeCell ref="M37:P37"/>
    <mergeCell ref="A13:A14"/>
    <mergeCell ref="B13:B14"/>
    <mergeCell ref="M17:P17"/>
    <mergeCell ref="M18:P18"/>
    <mergeCell ref="M23:P23"/>
    <mergeCell ref="M24:P24"/>
    <mergeCell ref="M25:P25"/>
    <mergeCell ref="M26:P26"/>
    <mergeCell ref="M34:P34"/>
    <mergeCell ref="M35:P35"/>
    <mergeCell ref="M36:P36"/>
    <mergeCell ref="M20:P20"/>
    <mergeCell ref="C13:D13"/>
    <mergeCell ref="G7:L7"/>
    <mergeCell ref="J2:J3"/>
    <mergeCell ref="E7:F7"/>
    <mergeCell ref="E8:F8"/>
    <mergeCell ref="G8:L8"/>
    <mergeCell ref="E9:F9"/>
    <mergeCell ref="G9:L9"/>
    <mergeCell ref="E10:F10"/>
    <mergeCell ref="E5:L5"/>
    <mergeCell ref="G10:L10"/>
    <mergeCell ref="A50:G50"/>
    <mergeCell ref="I50:N50"/>
    <mergeCell ref="M41:P41"/>
    <mergeCell ref="M42:P42"/>
    <mergeCell ref="M40:P40"/>
    <mergeCell ref="M43:P43"/>
    <mergeCell ref="M44:P44"/>
    <mergeCell ref="M45:P45"/>
    <mergeCell ref="A46:B46"/>
  </mergeCells>
  <conditionalFormatting sqref="C17:C18">
    <cfRule type="expression" dxfId="0" priority="1" stopIfTrue="1">
      <formula>WEEKDAY(B18,7)</formula>
    </cfRule>
  </conditionalFormatting>
  <pageMargins left="0.75" right="0.75" top="0.56999999999999995" bottom="0.3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showGridLines="0" workbookViewId="0">
      <pane ySplit="4" topLeftCell="A8" activePane="bottomLeft" state="frozen"/>
      <selection pane="bottomLeft" activeCell="B6" sqref="B6"/>
    </sheetView>
  </sheetViews>
  <sheetFormatPr defaultColWidth="14.42578125" defaultRowHeight="15" customHeight="1"/>
  <cols>
    <col min="1" max="1" width="7" customWidth="1"/>
    <col min="2" max="2" width="3.28515625" customWidth="1"/>
    <col min="3" max="3" width="2.140625" customWidth="1"/>
    <col min="4" max="4" width="5.42578125" customWidth="1"/>
    <col min="5" max="5" width="2.140625" customWidth="1"/>
    <col min="6" max="6" width="5.42578125" customWidth="1"/>
    <col min="7" max="7" width="2.5703125" customWidth="1"/>
    <col min="8" max="8" width="5.5703125" customWidth="1"/>
    <col min="9" max="9" width="4" customWidth="1"/>
    <col min="10" max="10" width="5.42578125" customWidth="1"/>
    <col min="11" max="11" width="2.140625" customWidth="1"/>
    <col min="12" max="12" width="5.42578125" customWidth="1"/>
    <col min="13" max="13" width="2.42578125" customWidth="1"/>
    <col min="14" max="14" width="5.42578125" customWidth="1"/>
    <col min="15" max="15" width="2.28515625" customWidth="1"/>
    <col min="16" max="16" width="5.42578125" customWidth="1"/>
    <col min="17" max="17" width="2.28515625" customWidth="1"/>
    <col min="18" max="18" width="5.42578125" customWidth="1"/>
    <col min="19" max="19" width="2.28515625" customWidth="1"/>
    <col min="20" max="20" width="5.42578125" customWidth="1"/>
    <col min="21" max="21" width="2.140625" customWidth="1"/>
    <col min="22" max="22" width="5.42578125" customWidth="1"/>
    <col min="23" max="23" width="2.28515625" customWidth="1"/>
    <col min="24" max="24" width="5.42578125" customWidth="1"/>
    <col min="25" max="25" width="2" customWidth="1"/>
    <col min="26" max="26" width="6.140625" customWidth="1"/>
    <col min="27" max="27" width="6.7109375" customWidth="1"/>
    <col min="28" max="28" width="10.140625" customWidth="1"/>
    <col min="29" max="29" width="10.5703125" customWidth="1"/>
    <col min="30" max="30" width="9.5703125" customWidth="1"/>
    <col min="31" max="31" width="8.42578125" customWidth="1"/>
    <col min="32" max="38" width="9.28515625" customWidth="1"/>
  </cols>
  <sheetData>
    <row r="1" spans="1:38" ht="12.75" customHeight="1">
      <c r="A1" s="1" t="s">
        <v>0</v>
      </c>
      <c r="B1" s="3"/>
      <c r="C1" s="1"/>
      <c r="D1" s="5"/>
      <c r="E1" s="5"/>
      <c r="F1" s="5" t="s">
        <v>14</v>
      </c>
      <c r="G1" s="5"/>
      <c r="H1" s="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2.75" customHeight="1">
      <c r="A2" s="62"/>
      <c r="B2" s="63"/>
      <c r="C2" s="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2.75" customHeight="1">
      <c r="A3" s="63"/>
      <c r="B3" s="63"/>
      <c r="C3" s="11"/>
      <c r="D3" s="12" t="s">
        <v>17</v>
      </c>
      <c r="E3" s="12"/>
      <c r="F3" s="12" t="s">
        <v>18</v>
      </c>
      <c r="G3" s="12"/>
      <c r="H3" s="12" t="s">
        <v>19</v>
      </c>
      <c r="I3" s="12"/>
      <c r="J3" s="12" t="s">
        <v>20</v>
      </c>
      <c r="K3" s="12"/>
      <c r="L3" s="12" t="s">
        <v>21</v>
      </c>
      <c r="M3" s="12"/>
      <c r="N3" s="12" t="s">
        <v>22</v>
      </c>
      <c r="O3" s="12"/>
      <c r="P3" s="12" t="s">
        <v>23</v>
      </c>
      <c r="Q3" s="12"/>
      <c r="R3" s="12" t="s">
        <v>24</v>
      </c>
      <c r="S3" s="12"/>
      <c r="T3" s="12" t="s">
        <v>25</v>
      </c>
      <c r="U3" s="12"/>
      <c r="V3" s="12" t="s">
        <v>26</v>
      </c>
      <c r="W3" s="12"/>
      <c r="X3" s="12" t="s">
        <v>27</v>
      </c>
      <c r="Y3" s="12"/>
      <c r="Z3" s="14" t="s">
        <v>28</v>
      </c>
      <c r="AA3" s="15"/>
      <c r="AB3" s="1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2.75" customHeight="1">
      <c r="A4" s="63"/>
      <c r="B4" s="63"/>
      <c r="C4" s="17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15"/>
      <c r="AB4" s="1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2.75" customHeight="1">
      <c r="A5" s="21"/>
      <c r="B5" s="22">
        <v>1</v>
      </c>
      <c r="C5" s="23"/>
      <c r="D5" s="24"/>
      <c r="E5" s="23"/>
      <c r="F5" s="24"/>
      <c r="G5" s="23"/>
      <c r="H5" s="24"/>
      <c r="I5" s="23"/>
      <c r="J5" s="24"/>
      <c r="K5" s="23"/>
      <c r="L5" s="24"/>
      <c r="M5" s="23"/>
      <c r="N5" s="24"/>
      <c r="O5" s="23"/>
      <c r="P5" s="24"/>
      <c r="Q5" s="23"/>
      <c r="R5" s="24"/>
      <c r="S5" s="23"/>
      <c r="T5" s="24"/>
      <c r="U5" s="23"/>
      <c r="V5" s="24"/>
      <c r="W5" s="23"/>
      <c r="X5" s="24"/>
      <c r="Y5" s="23"/>
      <c r="Z5" s="25"/>
      <c r="AA5" s="15"/>
      <c r="AB5" s="71" t="s">
        <v>29</v>
      </c>
      <c r="AC5" s="56"/>
      <c r="AD5" s="56"/>
      <c r="AE5" s="56"/>
      <c r="AF5" s="57"/>
      <c r="AG5" s="5"/>
      <c r="AH5" s="5"/>
      <c r="AI5" s="5"/>
      <c r="AJ5" s="5"/>
      <c r="AK5" s="5"/>
      <c r="AL5" s="5"/>
    </row>
    <row r="6" spans="1:38" ht="12.75" customHeight="1">
      <c r="A6" s="5"/>
      <c r="B6" s="22">
        <f t="shared" ref="B6:B35" si="0">+B5+1</f>
        <v>2</v>
      </c>
      <c r="C6" s="23"/>
      <c r="D6" s="24"/>
      <c r="E6" s="23"/>
      <c r="F6" s="24"/>
      <c r="G6" s="23"/>
      <c r="H6" s="24"/>
      <c r="I6" s="23"/>
      <c r="J6" s="24"/>
      <c r="K6" s="23"/>
      <c r="L6" s="24"/>
      <c r="M6" s="23"/>
      <c r="N6" s="24"/>
      <c r="O6" s="23"/>
      <c r="P6" s="24"/>
      <c r="Q6" s="23"/>
      <c r="R6" s="24"/>
      <c r="S6" s="23"/>
      <c r="T6" s="24"/>
      <c r="U6" s="23"/>
      <c r="V6" s="24"/>
      <c r="W6" s="23"/>
      <c r="X6" s="24"/>
      <c r="Y6" s="23"/>
      <c r="Z6" s="25"/>
      <c r="AA6" s="15"/>
      <c r="AB6" s="1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2.75" customHeight="1">
      <c r="A7" s="5"/>
      <c r="B7" s="22">
        <f t="shared" si="0"/>
        <v>3</v>
      </c>
      <c r="C7" s="23"/>
      <c r="D7" s="24"/>
      <c r="E7" s="23"/>
      <c r="F7" s="24"/>
      <c r="G7" s="23"/>
      <c r="H7" s="24"/>
      <c r="I7" s="23"/>
      <c r="J7" s="24"/>
      <c r="K7" s="23"/>
      <c r="L7" s="24"/>
      <c r="M7" s="23"/>
      <c r="N7" s="24"/>
      <c r="O7" s="23"/>
      <c r="P7" s="24"/>
      <c r="Q7" s="23"/>
      <c r="R7" s="24"/>
      <c r="S7" s="23"/>
      <c r="T7" s="24"/>
      <c r="U7" s="23"/>
      <c r="V7" s="24"/>
      <c r="W7" s="23"/>
      <c r="X7" s="24"/>
      <c r="Y7" s="23"/>
      <c r="Z7" s="25"/>
      <c r="AA7" s="15"/>
      <c r="AB7" s="26" t="s">
        <v>31</v>
      </c>
      <c r="AC7" s="27" t="s">
        <v>32</v>
      </c>
      <c r="AD7" s="27" t="s">
        <v>33</v>
      </c>
      <c r="AE7" s="27" t="s">
        <v>34</v>
      </c>
      <c r="AF7" s="3"/>
      <c r="AG7" s="5"/>
      <c r="AH7" s="5"/>
      <c r="AI7" s="5"/>
      <c r="AJ7" s="5"/>
      <c r="AK7" s="5"/>
      <c r="AL7" s="5"/>
    </row>
    <row r="8" spans="1:38" ht="12.75" customHeight="1">
      <c r="A8" s="5"/>
      <c r="B8" s="22">
        <f t="shared" si="0"/>
        <v>4</v>
      </c>
      <c r="C8" s="23"/>
      <c r="D8" s="24"/>
      <c r="E8" s="23"/>
      <c r="F8" s="24"/>
      <c r="G8" s="23"/>
      <c r="H8" s="24"/>
      <c r="I8" s="23"/>
      <c r="J8" s="24"/>
      <c r="K8" s="23"/>
      <c r="L8" s="24"/>
      <c r="M8" s="23"/>
      <c r="N8" s="24"/>
      <c r="O8" s="23"/>
      <c r="P8" s="24"/>
      <c r="Q8" s="23"/>
      <c r="R8" s="24"/>
      <c r="S8" s="23"/>
      <c r="T8" s="24"/>
      <c r="U8" s="23"/>
      <c r="V8" s="24"/>
      <c r="W8" s="23"/>
      <c r="X8" s="24"/>
      <c r="Y8" s="23"/>
      <c r="Z8" s="25"/>
      <c r="AA8" s="28" t="s">
        <v>36</v>
      </c>
      <c r="AB8" s="29">
        <v>49</v>
      </c>
      <c r="AC8" s="5">
        <v>27</v>
      </c>
      <c r="AD8" s="5">
        <f t="shared" ref="AD8:AD11" si="1">+AC8*8</f>
        <v>216</v>
      </c>
      <c r="AE8" s="30">
        <f t="shared" ref="AE8:AE11" si="2">ROUND(+AD8/12,2)</f>
        <v>18</v>
      </c>
      <c r="AF8" s="3"/>
      <c r="AG8" s="5"/>
      <c r="AH8" s="5"/>
      <c r="AI8" s="5"/>
      <c r="AJ8" s="5"/>
      <c r="AK8" s="5"/>
      <c r="AL8" s="5"/>
    </row>
    <row r="9" spans="1:38" ht="12.75" customHeight="1">
      <c r="A9" s="5"/>
      <c r="B9" s="22">
        <f t="shared" si="0"/>
        <v>5</v>
      </c>
      <c r="C9" s="23"/>
      <c r="D9" s="24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4"/>
      <c r="S9" s="23"/>
      <c r="T9" s="24"/>
      <c r="U9" s="23"/>
      <c r="V9" s="24"/>
      <c r="W9" s="23"/>
      <c r="X9" s="24"/>
      <c r="Y9" s="23"/>
      <c r="Z9" s="25"/>
      <c r="AA9" s="28" t="s">
        <v>40</v>
      </c>
      <c r="AB9" s="29">
        <v>50</v>
      </c>
      <c r="AC9" s="5">
        <v>28</v>
      </c>
      <c r="AD9" s="5">
        <f t="shared" si="1"/>
        <v>224</v>
      </c>
      <c r="AE9" s="30">
        <f t="shared" si="2"/>
        <v>18.670000000000002</v>
      </c>
      <c r="AF9" s="3"/>
      <c r="AG9" s="5"/>
      <c r="AH9" s="5"/>
      <c r="AI9" s="5"/>
      <c r="AJ9" s="5"/>
      <c r="AK9" s="5"/>
      <c r="AL9" s="5"/>
    </row>
    <row r="10" spans="1:38" ht="12.75" customHeight="1">
      <c r="A10" s="5"/>
      <c r="B10" s="22">
        <f t="shared" si="0"/>
        <v>6</v>
      </c>
      <c r="C10" s="23"/>
      <c r="D10" s="24"/>
      <c r="E10" s="23"/>
      <c r="F10" s="24"/>
      <c r="G10" s="23"/>
      <c r="H10" s="24"/>
      <c r="I10" s="23"/>
      <c r="J10" s="24"/>
      <c r="K10" s="23"/>
      <c r="L10" s="24"/>
      <c r="M10" s="23"/>
      <c r="N10" s="24"/>
      <c r="O10" s="23"/>
      <c r="P10" s="24"/>
      <c r="Q10" s="23"/>
      <c r="R10" s="24"/>
      <c r="S10" s="23"/>
      <c r="T10" s="24"/>
      <c r="U10" s="23"/>
      <c r="V10" s="24"/>
      <c r="W10" s="23"/>
      <c r="X10" s="24"/>
      <c r="Y10" s="23"/>
      <c r="Z10" s="25"/>
      <c r="AA10" s="28" t="s">
        <v>40</v>
      </c>
      <c r="AB10" s="29">
        <v>55</v>
      </c>
      <c r="AC10" s="5">
        <v>29</v>
      </c>
      <c r="AD10" s="5">
        <f t="shared" si="1"/>
        <v>232</v>
      </c>
      <c r="AE10" s="30">
        <f t="shared" si="2"/>
        <v>19.329999999999998</v>
      </c>
      <c r="AF10" s="3"/>
      <c r="AG10" s="5"/>
      <c r="AH10" s="5"/>
      <c r="AI10" s="5"/>
      <c r="AJ10" s="5"/>
      <c r="AK10" s="5"/>
      <c r="AL10" s="5"/>
    </row>
    <row r="11" spans="1:38" ht="12.75" customHeight="1">
      <c r="A11" s="5"/>
      <c r="B11" s="22">
        <f t="shared" si="0"/>
        <v>7</v>
      </c>
      <c r="C11" s="23"/>
      <c r="D11" s="24"/>
      <c r="E11" s="23"/>
      <c r="F11" s="24"/>
      <c r="G11" s="23"/>
      <c r="H11" s="24"/>
      <c r="I11" s="23"/>
      <c r="J11" s="24"/>
      <c r="K11" s="23"/>
      <c r="L11" s="24"/>
      <c r="M11" s="23"/>
      <c r="N11" s="24"/>
      <c r="O11" s="23"/>
      <c r="P11" s="24"/>
      <c r="Q11" s="23"/>
      <c r="R11" s="24"/>
      <c r="S11" s="23"/>
      <c r="T11" s="24"/>
      <c r="U11" s="23"/>
      <c r="V11" s="24"/>
      <c r="W11" s="23"/>
      <c r="X11" s="24"/>
      <c r="Y11" s="23"/>
      <c r="Z11" s="25"/>
      <c r="AA11" s="28" t="s">
        <v>40</v>
      </c>
      <c r="AB11" s="29">
        <v>60</v>
      </c>
      <c r="AC11" s="5">
        <v>30</v>
      </c>
      <c r="AD11" s="5">
        <f t="shared" si="1"/>
        <v>240</v>
      </c>
      <c r="AE11" s="30">
        <f t="shared" si="2"/>
        <v>20</v>
      </c>
      <c r="AF11" s="3"/>
      <c r="AG11" s="5"/>
      <c r="AH11" s="5"/>
      <c r="AI11" s="5"/>
      <c r="AJ11" s="5"/>
      <c r="AK11" s="5"/>
      <c r="AL11" s="5"/>
    </row>
    <row r="12" spans="1:38" ht="12.75" customHeight="1">
      <c r="A12" s="5"/>
      <c r="B12" s="22">
        <f t="shared" si="0"/>
        <v>8</v>
      </c>
      <c r="C12" s="23"/>
      <c r="D12" s="24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3"/>
      <c r="R12" s="24"/>
      <c r="S12" s="23"/>
      <c r="T12" s="24"/>
      <c r="U12" s="23"/>
      <c r="V12" s="24"/>
      <c r="W12" s="23"/>
      <c r="X12" s="24"/>
      <c r="Y12" s="23"/>
      <c r="Z12" s="25"/>
      <c r="AA12" s="15"/>
      <c r="AB12" s="31"/>
      <c r="AC12" s="5"/>
      <c r="AD12" s="5"/>
      <c r="AE12" s="30"/>
      <c r="AF12" s="3"/>
      <c r="AG12" s="5"/>
      <c r="AH12" s="5"/>
      <c r="AI12" s="5"/>
      <c r="AJ12" s="5"/>
      <c r="AK12" s="5"/>
      <c r="AL12" s="5"/>
    </row>
    <row r="13" spans="1:38" ht="12.75" customHeight="1">
      <c r="A13" s="5"/>
      <c r="B13" s="22">
        <f t="shared" si="0"/>
        <v>9</v>
      </c>
      <c r="C13" s="23"/>
      <c r="D13" s="24"/>
      <c r="E13" s="23"/>
      <c r="F13" s="24"/>
      <c r="G13" s="23"/>
      <c r="H13" s="24"/>
      <c r="I13" s="23"/>
      <c r="J13" s="24"/>
      <c r="K13" s="23"/>
      <c r="L13" s="24"/>
      <c r="M13" s="23"/>
      <c r="N13" s="24"/>
      <c r="O13" s="23"/>
      <c r="P13" s="24"/>
      <c r="Q13" s="23"/>
      <c r="R13" s="24"/>
      <c r="S13" s="23"/>
      <c r="T13" s="24"/>
      <c r="U13" s="23"/>
      <c r="V13" s="24"/>
      <c r="W13" s="23"/>
      <c r="X13" s="24"/>
      <c r="Y13" s="23"/>
      <c r="Z13" s="25"/>
      <c r="AA13" s="15"/>
      <c r="AB13" s="31"/>
      <c r="AC13" s="5"/>
      <c r="AD13" s="5"/>
      <c r="AE13" s="30"/>
      <c r="AF13" s="3"/>
      <c r="AG13" s="5"/>
      <c r="AH13" s="5"/>
      <c r="AI13" s="5"/>
      <c r="AJ13" s="5"/>
      <c r="AK13" s="5"/>
      <c r="AL13" s="5"/>
    </row>
    <row r="14" spans="1:38" ht="12.75" customHeight="1">
      <c r="A14" s="5"/>
      <c r="B14" s="22">
        <f t="shared" si="0"/>
        <v>10</v>
      </c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  <c r="W14" s="23"/>
      <c r="X14" s="24"/>
      <c r="Y14" s="23"/>
      <c r="Z14" s="25"/>
      <c r="AA14" s="15"/>
      <c r="AB14" s="3"/>
      <c r="AC14" s="3"/>
      <c r="AD14" s="32"/>
      <c r="AE14" s="3"/>
      <c r="AF14" s="3"/>
      <c r="AG14" s="5"/>
      <c r="AH14" s="5"/>
      <c r="AI14" s="5"/>
      <c r="AJ14" s="5"/>
      <c r="AK14" s="5"/>
      <c r="AL14" s="5"/>
    </row>
    <row r="15" spans="1:38" ht="12.75" customHeight="1">
      <c r="A15" s="5"/>
      <c r="B15" s="22">
        <f t="shared" si="0"/>
        <v>11</v>
      </c>
      <c r="C15" s="23"/>
      <c r="D15" s="24"/>
      <c r="E15" s="23"/>
      <c r="F15" s="24"/>
      <c r="G15" s="23"/>
      <c r="H15" s="24"/>
      <c r="I15" s="23"/>
      <c r="J15" s="24"/>
      <c r="K15" s="23"/>
      <c r="L15" s="24"/>
      <c r="M15" s="23"/>
      <c r="N15" s="24"/>
      <c r="O15" s="23"/>
      <c r="P15" s="24"/>
      <c r="Q15" s="23"/>
      <c r="R15" s="24"/>
      <c r="S15" s="23"/>
      <c r="T15" s="24"/>
      <c r="U15" s="23"/>
      <c r="V15" s="24"/>
      <c r="W15" s="23"/>
      <c r="X15" s="24"/>
      <c r="Y15" s="23"/>
      <c r="Z15" s="25"/>
      <c r="AA15" s="15"/>
      <c r="AB15" s="3"/>
      <c r="AC15" s="3"/>
      <c r="AD15" s="32"/>
      <c r="AE15" s="3"/>
      <c r="AF15" s="3"/>
      <c r="AG15" s="5"/>
      <c r="AH15" s="5"/>
      <c r="AI15" s="5"/>
      <c r="AJ15" s="5"/>
      <c r="AK15" s="5"/>
      <c r="AL15" s="5"/>
    </row>
    <row r="16" spans="1:38" ht="12.75" customHeight="1">
      <c r="A16" s="5"/>
      <c r="B16" s="22">
        <f t="shared" si="0"/>
        <v>12</v>
      </c>
      <c r="C16" s="23"/>
      <c r="D16" s="24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  <c r="S16" s="23"/>
      <c r="T16" s="24"/>
      <c r="U16" s="23"/>
      <c r="V16" s="24"/>
      <c r="W16" s="23"/>
      <c r="X16" s="24"/>
      <c r="Y16" s="23"/>
      <c r="Z16" s="25"/>
      <c r="AA16" s="15"/>
      <c r="AB16" s="5"/>
      <c r="AC16" s="5"/>
      <c r="AD16" s="3"/>
      <c r="AE16" s="3"/>
      <c r="AF16" s="3"/>
      <c r="AG16" s="5"/>
      <c r="AH16" s="5"/>
      <c r="AI16" s="5"/>
      <c r="AJ16" s="5"/>
      <c r="AK16" s="5"/>
      <c r="AL16" s="5"/>
    </row>
    <row r="17" spans="1:38" ht="12.75" customHeight="1">
      <c r="A17" s="5"/>
      <c r="B17" s="22">
        <f t="shared" si="0"/>
        <v>13</v>
      </c>
      <c r="C17" s="23"/>
      <c r="D17" s="24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5"/>
      <c r="AA17" s="15"/>
      <c r="AB17" s="33"/>
      <c r="AC17" s="29"/>
      <c r="AD17" s="34"/>
      <c r="AE17" s="30"/>
      <c r="AF17" s="30"/>
      <c r="AG17" s="5"/>
      <c r="AH17" s="5"/>
      <c r="AI17" s="5"/>
      <c r="AJ17" s="5"/>
      <c r="AK17" s="5"/>
      <c r="AL17" s="5"/>
    </row>
    <row r="18" spans="1:38" ht="12.75" customHeight="1">
      <c r="A18" s="5"/>
      <c r="B18" s="22">
        <f t="shared" si="0"/>
        <v>14</v>
      </c>
      <c r="C18" s="23"/>
      <c r="D18" s="24"/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5"/>
      <c r="AA18" s="15"/>
      <c r="AB18" s="33"/>
      <c r="AC18" s="29"/>
      <c r="AD18" s="34"/>
      <c r="AE18" s="30"/>
      <c r="AF18" s="30"/>
      <c r="AG18" s="5"/>
      <c r="AH18" s="5"/>
      <c r="AI18" s="5"/>
      <c r="AJ18" s="5"/>
      <c r="AK18" s="5"/>
      <c r="AL18" s="5"/>
    </row>
    <row r="19" spans="1:38" ht="12.75" customHeight="1">
      <c r="A19" s="5"/>
      <c r="B19" s="22">
        <f t="shared" si="0"/>
        <v>15</v>
      </c>
      <c r="C19" s="23"/>
      <c r="D19" s="24"/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5"/>
      <c r="AA19" s="15"/>
      <c r="AB19" s="33"/>
      <c r="AC19" s="29"/>
      <c r="AD19" s="34"/>
      <c r="AE19" s="30"/>
      <c r="AF19" s="30"/>
      <c r="AG19" s="5"/>
      <c r="AH19" s="5"/>
      <c r="AI19" s="5"/>
      <c r="AJ19" s="5"/>
      <c r="AK19" s="5"/>
      <c r="AL19" s="5"/>
    </row>
    <row r="20" spans="1:38" ht="12.75" customHeight="1">
      <c r="A20" s="5"/>
      <c r="B20" s="22">
        <f t="shared" si="0"/>
        <v>16</v>
      </c>
      <c r="C20" s="23"/>
      <c r="D20" s="24"/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5"/>
      <c r="AA20" s="15"/>
      <c r="AB20" s="33"/>
      <c r="AC20" s="29"/>
      <c r="AD20" s="34"/>
      <c r="AE20" s="30"/>
      <c r="AF20" s="30"/>
      <c r="AG20" s="5"/>
      <c r="AH20" s="5"/>
      <c r="AI20" s="5"/>
      <c r="AJ20" s="5"/>
      <c r="AK20" s="5"/>
      <c r="AL20" s="5"/>
    </row>
    <row r="21" spans="1:38" ht="12.75" customHeight="1">
      <c r="A21" s="5"/>
      <c r="B21" s="22">
        <f t="shared" si="0"/>
        <v>17</v>
      </c>
      <c r="C21" s="23"/>
      <c r="D21" s="24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5"/>
      <c r="AA21" s="15"/>
      <c r="AB21" s="33"/>
      <c r="AC21" s="29"/>
      <c r="AD21" s="34"/>
      <c r="AE21" s="30"/>
      <c r="AF21" s="30"/>
      <c r="AG21" s="5"/>
      <c r="AH21" s="5"/>
      <c r="AI21" s="5"/>
      <c r="AJ21" s="5"/>
      <c r="AK21" s="5"/>
      <c r="AL21" s="5"/>
    </row>
    <row r="22" spans="1:38" ht="12.75" customHeight="1">
      <c r="A22" s="5"/>
      <c r="B22" s="22">
        <f t="shared" si="0"/>
        <v>18</v>
      </c>
      <c r="C22" s="23"/>
      <c r="D22" s="24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5"/>
      <c r="AA22" s="5"/>
      <c r="AB22" s="33"/>
      <c r="AC22" s="29"/>
      <c r="AD22" s="34"/>
      <c r="AE22" s="30"/>
      <c r="AF22" s="30"/>
      <c r="AG22" s="5"/>
      <c r="AH22" s="5"/>
      <c r="AI22" s="5"/>
      <c r="AJ22" s="5"/>
      <c r="AK22" s="5"/>
      <c r="AL22" s="5"/>
    </row>
    <row r="23" spans="1:38" ht="12.75" customHeight="1">
      <c r="A23" s="5"/>
      <c r="B23" s="22">
        <f t="shared" si="0"/>
        <v>19</v>
      </c>
      <c r="C23" s="23"/>
      <c r="D23" s="24"/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5"/>
      <c r="AA23" s="5"/>
      <c r="AB23" s="33"/>
      <c r="AC23" s="29"/>
      <c r="AD23" s="34"/>
      <c r="AE23" s="30"/>
      <c r="AF23" s="30"/>
      <c r="AG23" s="5"/>
      <c r="AH23" s="5"/>
      <c r="AI23" s="5"/>
      <c r="AJ23" s="5"/>
      <c r="AK23" s="5"/>
      <c r="AL23" s="5"/>
    </row>
    <row r="24" spans="1:38" ht="12.75" customHeight="1">
      <c r="A24" s="5"/>
      <c r="B24" s="22">
        <f t="shared" si="0"/>
        <v>20</v>
      </c>
      <c r="C24" s="23"/>
      <c r="D24" s="24"/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5"/>
      <c r="AA24" s="5"/>
      <c r="AB24" s="33"/>
      <c r="AC24" s="29"/>
      <c r="AD24" s="34"/>
      <c r="AE24" s="30"/>
      <c r="AF24" s="30"/>
      <c r="AG24" s="5"/>
      <c r="AH24" s="5"/>
      <c r="AI24" s="5"/>
      <c r="AJ24" s="5"/>
      <c r="AK24" s="5"/>
      <c r="AL24" s="5"/>
    </row>
    <row r="25" spans="1:38" ht="12.75" customHeight="1">
      <c r="A25" s="5"/>
      <c r="B25" s="22">
        <f t="shared" si="0"/>
        <v>21</v>
      </c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5"/>
      <c r="AA25" s="5"/>
      <c r="AB25" s="33"/>
      <c r="AC25" s="29"/>
      <c r="AD25" s="34"/>
      <c r="AE25" s="30"/>
      <c r="AF25" s="30"/>
      <c r="AG25" s="5"/>
      <c r="AH25" s="5"/>
      <c r="AI25" s="5"/>
      <c r="AJ25" s="5"/>
      <c r="AK25" s="5"/>
      <c r="AL25" s="5"/>
    </row>
    <row r="26" spans="1:38" ht="12.75" customHeight="1">
      <c r="A26" s="5"/>
      <c r="B26" s="22">
        <f t="shared" si="0"/>
        <v>22</v>
      </c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5"/>
      <c r="AA26" s="5"/>
      <c r="AB26" s="33"/>
      <c r="AC26" s="29"/>
      <c r="AD26" s="34"/>
      <c r="AE26" s="30"/>
      <c r="AF26" s="30"/>
      <c r="AG26" s="5"/>
      <c r="AH26" s="5"/>
      <c r="AI26" s="5"/>
      <c r="AJ26" s="5"/>
      <c r="AK26" s="5"/>
      <c r="AL26" s="5"/>
    </row>
    <row r="27" spans="1:38" ht="12.75" customHeight="1">
      <c r="A27" s="5"/>
      <c r="B27" s="22">
        <f t="shared" si="0"/>
        <v>23</v>
      </c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5"/>
      <c r="AA27" s="5"/>
      <c r="AB27" s="33"/>
      <c r="AC27" s="29"/>
      <c r="AD27" s="34"/>
      <c r="AE27" s="30"/>
      <c r="AF27" s="30"/>
      <c r="AG27" s="3"/>
      <c r="AH27" s="5"/>
      <c r="AI27" s="5"/>
      <c r="AJ27" s="5"/>
      <c r="AK27" s="5"/>
      <c r="AL27" s="5"/>
    </row>
    <row r="28" spans="1:38" ht="12.75" customHeight="1">
      <c r="A28" s="5"/>
      <c r="B28" s="22">
        <f t="shared" si="0"/>
        <v>24</v>
      </c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5"/>
      <c r="AA28" s="5"/>
      <c r="AB28" s="33"/>
      <c r="AC28" s="29"/>
      <c r="AD28" s="34"/>
      <c r="AE28" s="30"/>
      <c r="AF28" s="30"/>
      <c r="AG28" s="3"/>
      <c r="AH28" s="5"/>
      <c r="AI28" s="5"/>
      <c r="AJ28" s="5"/>
      <c r="AK28" s="5"/>
      <c r="AL28" s="5"/>
    </row>
    <row r="29" spans="1:38" ht="12.75" customHeight="1">
      <c r="A29" s="5"/>
      <c r="B29" s="22">
        <f t="shared" si="0"/>
        <v>25</v>
      </c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3"/>
      <c r="T29" s="24"/>
      <c r="U29" s="23"/>
      <c r="V29" s="24"/>
      <c r="W29" s="23"/>
      <c r="X29" s="24"/>
      <c r="Y29" s="23"/>
      <c r="Z29" s="25"/>
      <c r="AA29" s="3"/>
      <c r="AB29" s="3"/>
      <c r="AC29" s="3"/>
      <c r="AD29" s="3"/>
      <c r="AE29" s="3"/>
      <c r="AF29" s="3"/>
      <c r="AG29" s="3"/>
      <c r="AH29" s="5"/>
      <c r="AI29" s="5"/>
      <c r="AJ29" s="5"/>
      <c r="AK29" s="5"/>
      <c r="AL29" s="5"/>
    </row>
    <row r="30" spans="1:38" ht="12.75" customHeight="1">
      <c r="A30" s="5"/>
      <c r="B30" s="22">
        <f t="shared" si="0"/>
        <v>26</v>
      </c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3"/>
      <c r="T30" s="24"/>
      <c r="U30" s="23"/>
      <c r="V30" s="24"/>
      <c r="W30" s="23"/>
      <c r="X30" s="24"/>
      <c r="Y30" s="23"/>
      <c r="Z30" s="25"/>
      <c r="AA30" s="3"/>
      <c r="AB30" s="3"/>
      <c r="AC30" s="3"/>
      <c r="AD30" s="3"/>
      <c r="AE30" s="3"/>
      <c r="AF30" s="3"/>
      <c r="AG30" s="3"/>
      <c r="AH30" s="5"/>
      <c r="AI30" s="5"/>
      <c r="AJ30" s="5"/>
      <c r="AK30" s="5"/>
      <c r="AL30" s="5"/>
    </row>
    <row r="31" spans="1:38" ht="12.75" customHeight="1">
      <c r="A31" s="5"/>
      <c r="B31" s="22">
        <f t="shared" si="0"/>
        <v>27</v>
      </c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3"/>
      <c r="T31" s="24"/>
      <c r="U31" s="23"/>
      <c r="V31" s="24"/>
      <c r="W31" s="23"/>
      <c r="X31" s="24"/>
      <c r="Y31" s="23"/>
      <c r="Z31" s="25"/>
      <c r="AA31" s="3"/>
      <c r="AB31" s="3"/>
      <c r="AC31" s="3"/>
      <c r="AD31" s="3"/>
      <c r="AE31" s="3"/>
      <c r="AF31" s="3"/>
      <c r="AG31" s="3"/>
      <c r="AH31" s="5"/>
      <c r="AI31" s="5"/>
      <c r="AJ31" s="5"/>
      <c r="AK31" s="5"/>
      <c r="AL31" s="5"/>
    </row>
    <row r="32" spans="1:38" ht="12.75" customHeight="1">
      <c r="A32" s="5"/>
      <c r="B32" s="22">
        <f t="shared" si="0"/>
        <v>28</v>
      </c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5"/>
      <c r="AA32" s="3"/>
      <c r="AB32" s="3"/>
      <c r="AC32" s="3"/>
      <c r="AD32" s="3"/>
      <c r="AE32" s="3"/>
      <c r="AF32" s="3"/>
      <c r="AG32" s="3"/>
      <c r="AH32" s="5"/>
      <c r="AI32" s="5"/>
      <c r="AJ32" s="5"/>
      <c r="AK32" s="5"/>
      <c r="AL32" s="5"/>
    </row>
    <row r="33" spans="1:38" ht="12.75" customHeight="1">
      <c r="A33" s="5"/>
      <c r="B33" s="22">
        <f t="shared" si="0"/>
        <v>29</v>
      </c>
      <c r="C33" s="23"/>
      <c r="D33" s="24"/>
      <c r="E33" s="35"/>
      <c r="F33" s="35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5"/>
      <c r="AA33" s="3"/>
      <c r="AB33" s="3"/>
      <c r="AC33" s="3"/>
      <c r="AD33" s="3"/>
      <c r="AE33" s="3"/>
      <c r="AF33" s="3"/>
      <c r="AG33" s="3"/>
      <c r="AH33" s="5"/>
      <c r="AI33" s="5"/>
      <c r="AJ33" s="5"/>
      <c r="AK33" s="5"/>
      <c r="AL33" s="5"/>
    </row>
    <row r="34" spans="1:38" ht="12.75" customHeight="1">
      <c r="A34" s="5"/>
      <c r="B34" s="22">
        <f t="shared" si="0"/>
        <v>30</v>
      </c>
      <c r="C34" s="23"/>
      <c r="D34" s="24"/>
      <c r="E34" s="35"/>
      <c r="F34" s="35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5"/>
      <c r="AA34" s="3"/>
      <c r="AB34" s="3"/>
      <c r="AC34" s="3"/>
      <c r="AD34" s="3"/>
      <c r="AE34" s="3"/>
      <c r="AF34" s="3"/>
      <c r="AG34" s="3"/>
      <c r="AH34" s="5"/>
      <c r="AI34" s="5"/>
      <c r="AJ34" s="5"/>
      <c r="AK34" s="5"/>
      <c r="AL34" s="5"/>
    </row>
    <row r="35" spans="1:38" ht="12.75" customHeight="1">
      <c r="A35" s="5"/>
      <c r="B35" s="36">
        <f t="shared" si="0"/>
        <v>31</v>
      </c>
      <c r="C35" s="23"/>
      <c r="D35" s="24"/>
      <c r="E35" s="35"/>
      <c r="F35" s="35"/>
      <c r="G35" s="23"/>
      <c r="H35" s="24"/>
      <c r="I35" s="35"/>
      <c r="J35" s="35"/>
      <c r="K35" s="23"/>
      <c r="L35" s="24"/>
      <c r="M35" s="35"/>
      <c r="N35" s="35"/>
      <c r="O35" s="23"/>
      <c r="P35" s="24"/>
      <c r="Q35" s="23"/>
      <c r="R35" s="24"/>
      <c r="S35" s="35"/>
      <c r="T35" s="35"/>
      <c r="U35" s="23"/>
      <c r="V35" s="24"/>
      <c r="W35" s="35"/>
      <c r="X35" s="35"/>
      <c r="Y35" s="23"/>
      <c r="Z35" s="25"/>
      <c r="AA35" s="3"/>
      <c r="AB35" s="3"/>
      <c r="AC35" s="3"/>
      <c r="AD35" s="3"/>
      <c r="AE35" s="3"/>
      <c r="AF35" s="3"/>
      <c r="AG35" s="3"/>
      <c r="AH35" s="5"/>
      <c r="AI35" s="5"/>
      <c r="AJ35" s="5"/>
      <c r="AK35" s="5"/>
      <c r="AL35" s="5"/>
    </row>
    <row r="36" spans="1:38" ht="12.75" customHeight="1">
      <c r="A36" s="37" t="s">
        <v>61</v>
      </c>
      <c r="B36" s="38"/>
      <c r="C36" s="60">
        <f>-SUM(D5:D35)</f>
        <v>0</v>
      </c>
      <c r="D36" s="61"/>
      <c r="E36" s="60">
        <f>-SUM(F5:F35)</f>
        <v>0</v>
      </c>
      <c r="F36" s="61"/>
      <c r="G36" s="60">
        <f>-SUM(H5:H35)</f>
        <v>0</v>
      </c>
      <c r="H36" s="61"/>
      <c r="I36" s="60">
        <f>-SUM(J5:J35)</f>
        <v>0</v>
      </c>
      <c r="J36" s="61"/>
      <c r="K36" s="60">
        <f>-SUM(L5:L35)</f>
        <v>0</v>
      </c>
      <c r="L36" s="61"/>
      <c r="M36" s="60">
        <f>-SUM(N5:N35)</f>
        <v>0</v>
      </c>
      <c r="N36" s="61"/>
      <c r="O36" s="60">
        <f>-SUM(P5:P35)</f>
        <v>0</v>
      </c>
      <c r="P36" s="61"/>
      <c r="Q36" s="60">
        <f>-SUM(R5:R35)</f>
        <v>0</v>
      </c>
      <c r="R36" s="61"/>
      <c r="S36" s="60">
        <f>-SUM(T5:T35)</f>
        <v>0</v>
      </c>
      <c r="T36" s="61"/>
      <c r="U36" s="60">
        <f>-SUM(V5:V35)</f>
        <v>0</v>
      </c>
      <c r="V36" s="61"/>
      <c r="W36" s="60">
        <f>-SUM(X5:X35)</f>
        <v>0</v>
      </c>
      <c r="X36" s="61"/>
      <c r="Y36" s="60">
        <f>-SUM(Z5:Z35)</f>
        <v>0</v>
      </c>
      <c r="Z36" s="61"/>
      <c r="AA36" s="3"/>
      <c r="AB36" s="3"/>
      <c r="AC36" s="3"/>
      <c r="AD36" s="3"/>
      <c r="AE36" s="3"/>
      <c r="AF36" s="3"/>
      <c r="AG36" s="3"/>
      <c r="AH36" s="5"/>
      <c r="AI36" s="5"/>
      <c r="AJ36" s="5"/>
      <c r="AK36" s="5"/>
      <c r="AL36" s="5"/>
    </row>
    <row r="37" spans="1:38" ht="12.75" customHeight="1">
      <c r="A37" s="39" t="s">
        <v>62</v>
      </c>
      <c r="B37" s="40"/>
      <c r="C37" s="60">
        <f>+AF17</f>
        <v>0</v>
      </c>
      <c r="D37" s="61"/>
      <c r="E37" s="60">
        <f>+AF18</f>
        <v>0</v>
      </c>
      <c r="F37" s="61"/>
      <c r="G37" s="60">
        <f>+AF19</f>
        <v>0</v>
      </c>
      <c r="H37" s="61"/>
      <c r="I37" s="60">
        <f>+AF20</f>
        <v>0</v>
      </c>
      <c r="J37" s="61"/>
      <c r="K37" s="60">
        <f>+AF21</f>
        <v>0</v>
      </c>
      <c r="L37" s="61"/>
      <c r="M37" s="60">
        <f>+AF22</f>
        <v>0</v>
      </c>
      <c r="N37" s="61"/>
      <c r="O37" s="60">
        <f>+AF23</f>
        <v>0</v>
      </c>
      <c r="P37" s="61"/>
      <c r="Q37" s="60">
        <f>+AF24</f>
        <v>0</v>
      </c>
      <c r="R37" s="61"/>
      <c r="S37" s="60">
        <f>+AF25</f>
        <v>0</v>
      </c>
      <c r="T37" s="61"/>
      <c r="U37" s="60">
        <f>+AF26</f>
        <v>0</v>
      </c>
      <c r="V37" s="61"/>
      <c r="W37" s="60">
        <f>+AF27</f>
        <v>0</v>
      </c>
      <c r="X37" s="61"/>
      <c r="Y37" s="60">
        <f>+AF28</f>
        <v>0</v>
      </c>
      <c r="Z37" s="61"/>
      <c r="AA37" s="3"/>
      <c r="AB37" s="3"/>
      <c r="AC37" s="3"/>
      <c r="AD37" s="3"/>
      <c r="AE37" s="3"/>
      <c r="AF37" s="3"/>
      <c r="AG37" s="3"/>
      <c r="AH37" s="5"/>
      <c r="AI37" s="5"/>
      <c r="AJ37" s="5"/>
      <c r="AK37" s="5"/>
      <c r="AL37" s="5"/>
    </row>
    <row r="38" spans="1:38" ht="12.75" customHeight="1">
      <c r="A38" s="41" t="s">
        <v>63</v>
      </c>
      <c r="B38" s="42"/>
      <c r="C38" s="64"/>
      <c r="D38" s="6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4"/>
      <c r="Z38" s="45"/>
      <c r="AA38" s="3"/>
      <c r="AB38" s="3"/>
      <c r="AC38" s="3"/>
      <c r="AD38" s="3"/>
      <c r="AE38" s="3"/>
      <c r="AF38" s="3"/>
      <c r="AG38" s="3"/>
      <c r="AH38" s="5"/>
      <c r="AI38" s="5"/>
      <c r="AJ38" s="5"/>
      <c r="AK38" s="5"/>
      <c r="AL38" s="5"/>
    </row>
    <row r="39" spans="1:38" ht="12.75" customHeight="1">
      <c r="A39" s="46" t="s">
        <v>64</v>
      </c>
      <c r="B39" s="47"/>
      <c r="C39" s="60">
        <f>+C36+C37+C38</f>
        <v>0</v>
      </c>
      <c r="D39" s="61"/>
      <c r="E39" s="60">
        <f>+E36+E37+E38</f>
        <v>0</v>
      </c>
      <c r="F39" s="61"/>
      <c r="G39" s="60">
        <f>+G36+G37+G38</f>
        <v>0</v>
      </c>
      <c r="H39" s="61"/>
      <c r="I39" s="60">
        <f>+I36+I37+I38</f>
        <v>0</v>
      </c>
      <c r="J39" s="61"/>
      <c r="K39" s="60">
        <f>+K36+K37+K38</f>
        <v>0</v>
      </c>
      <c r="L39" s="61"/>
      <c r="M39" s="60">
        <f>+M36+M37+M38</f>
        <v>0</v>
      </c>
      <c r="N39" s="61"/>
      <c r="O39" s="60">
        <f>+O36+O37+O38</f>
        <v>0</v>
      </c>
      <c r="P39" s="61"/>
      <c r="Q39" s="60">
        <f>+Q36+Q37+Q38</f>
        <v>0</v>
      </c>
      <c r="R39" s="61"/>
      <c r="S39" s="60">
        <f>+S36+S37+S38</f>
        <v>0</v>
      </c>
      <c r="T39" s="61"/>
      <c r="U39" s="60">
        <f>+U36+U37+U38</f>
        <v>0</v>
      </c>
      <c r="V39" s="61"/>
      <c r="W39" s="60">
        <f>+W36+W37+W38</f>
        <v>0</v>
      </c>
      <c r="X39" s="61"/>
      <c r="Y39" s="60">
        <f>+Y36+Y37+Y38</f>
        <v>0</v>
      </c>
      <c r="Z39" s="61"/>
      <c r="AA39" s="3"/>
      <c r="AB39" s="3"/>
      <c r="AC39" s="3"/>
      <c r="AD39" s="3"/>
      <c r="AE39" s="3"/>
      <c r="AF39" s="3"/>
      <c r="AG39" s="3"/>
      <c r="AH39" s="5"/>
      <c r="AI39" s="5"/>
      <c r="AJ39" s="5"/>
      <c r="AK39" s="5"/>
      <c r="AL39" s="5"/>
    </row>
    <row r="40" spans="1:38" ht="12.75" customHeight="1">
      <c r="A40" s="48" t="s">
        <v>65</v>
      </c>
      <c r="B40" s="49"/>
      <c r="C40" s="60">
        <f>ROUND(+C39/8,2)</f>
        <v>0</v>
      </c>
      <c r="D40" s="61"/>
      <c r="E40" s="60">
        <f>ROUND(+E39/8,2)</f>
        <v>0</v>
      </c>
      <c r="F40" s="61"/>
      <c r="G40" s="60">
        <f>ROUND(+G39/8,2)</f>
        <v>0</v>
      </c>
      <c r="H40" s="61"/>
      <c r="I40" s="60">
        <f>ROUND(+I39/8,2)</f>
        <v>0</v>
      </c>
      <c r="J40" s="61"/>
      <c r="K40" s="60">
        <f>ROUND(+K39/8,2)</f>
        <v>0</v>
      </c>
      <c r="L40" s="61"/>
      <c r="M40" s="60">
        <f>ROUND(+M39/8,2)</f>
        <v>0</v>
      </c>
      <c r="N40" s="61"/>
      <c r="O40" s="60">
        <f>ROUND(+O39/8,2)</f>
        <v>0</v>
      </c>
      <c r="P40" s="61"/>
      <c r="Q40" s="60">
        <f>ROUND(+Q39/8,2)</f>
        <v>0</v>
      </c>
      <c r="R40" s="61"/>
      <c r="S40" s="60">
        <f>ROUND(+S39/8,2)</f>
        <v>0</v>
      </c>
      <c r="T40" s="61"/>
      <c r="U40" s="60">
        <f>ROUND(+U39/8,2)</f>
        <v>0</v>
      </c>
      <c r="V40" s="61"/>
      <c r="W40" s="60">
        <f>ROUND(+W39/8,2)</f>
        <v>0</v>
      </c>
      <c r="X40" s="61"/>
      <c r="Y40" s="60">
        <f>ROUND(+Y39/8,2)</f>
        <v>0</v>
      </c>
      <c r="Z40" s="61"/>
      <c r="AA40" s="3"/>
      <c r="AB40" s="3"/>
      <c r="AC40" s="3"/>
      <c r="AD40" s="3"/>
      <c r="AE40" s="3"/>
      <c r="AF40" s="3"/>
      <c r="AG40" s="3"/>
      <c r="AH40" s="5"/>
      <c r="AI40" s="5"/>
      <c r="AJ40" s="5"/>
      <c r="AK40" s="5"/>
      <c r="AL40" s="5"/>
    </row>
    <row r="41" spans="1:38" ht="12.75" customHeight="1">
      <c r="A41" s="5"/>
      <c r="B41" s="1"/>
      <c r="C41" s="1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3"/>
      <c r="AB41" s="3"/>
      <c r="AC41" s="3"/>
      <c r="AD41" s="3"/>
      <c r="AE41" s="3"/>
      <c r="AF41" s="3"/>
      <c r="AG41" s="5"/>
      <c r="AH41" s="5"/>
      <c r="AI41" s="5"/>
      <c r="AJ41" s="5"/>
      <c r="AK41" s="5"/>
      <c r="AL41" s="5"/>
    </row>
    <row r="42" spans="1:38" ht="12.75" customHeight="1">
      <c r="A42" s="5"/>
      <c r="B42" s="51" t="s">
        <v>68</v>
      </c>
      <c r="C42" s="51"/>
      <c r="D42" s="5" t="s">
        <v>70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9" t="s">
        <v>66</v>
      </c>
      <c r="Z42" s="63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2.75" customHeight="1">
      <c r="A43" s="5"/>
      <c r="B43" s="51" t="s">
        <v>68</v>
      </c>
      <c r="C43" s="51"/>
      <c r="D43" s="5" t="s">
        <v>71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37" t="s">
        <v>61</v>
      </c>
      <c r="W43" s="52"/>
      <c r="X43" s="53"/>
      <c r="Y43" s="70">
        <f t="shared" ref="Y43:Y45" si="3">SUM(C36:Z36)</f>
        <v>0</v>
      </c>
      <c r="Z43" s="55"/>
      <c r="AA43" s="5"/>
      <c r="AB43" s="3"/>
      <c r="AC43" s="3"/>
      <c r="AD43" s="3"/>
      <c r="AE43" s="3"/>
      <c r="AF43" s="3"/>
      <c r="AG43" s="5"/>
      <c r="AH43" s="5"/>
      <c r="AI43" s="5"/>
      <c r="AJ43" s="5"/>
      <c r="AK43" s="5"/>
      <c r="AL43" s="5"/>
    </row>
    <row r="44" spans="1:38" ht="12.75" customHeight="1">
      <c r="A44" s="5"/>
      <c r="B44" s="51" t="s">
        <v>68</v>
      </c>
      <c r="C44" s="51"/>
      <c r="D44" s="5" t="s">
        <v>74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6" t="s">
        <v>62</v>
      </c>
      <c r="W44" s="52"/>
      <c r="X44" s="53"/>
      <c r="Y44" s="67">
        <f t="shared" si="3"/>
        <v>0</v>
      </c>
      <c r="Z44" s="58"/>
      <c r="AA44" s="5"/>
      <c r="AB44" s="3"/>
      <c r="AC44" s="3"/>
      <c r="AD44" s="3"/>
      <c r="AE44" s="3"/>
      <c r="AF44" s="3"/>
      <c r="AG44" s="5"/>
      <c r="AH44" s="5"/>
      <c r="AI44" s="5"/>
      <c r="AJ44" s="5"/>
      <c r="AK44" s="5"/>
      <c r="AL44" s="5"/>
    </row>
    <row r="45" spans="1:38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46" t="s">
        <v>75</v>
      </c>
      <c r="W45" s="52"/>
      <c r="X45" s="53"/>
      <c r="Y45" s="67">
        <f t="shared" si="3"/>
        <v>0</v>
      </c>
      <c r="Z45" s="58"/>
      <c r="AA45" s="5"/>
      <c r="AB45" s="3"/>
      <c r="AC45" s="3"/>
      <c r="AD45" s="3"/>
      <c r="AE45" s="3"/>
      <c r="AF45" s="3"/>
      <c r="AG45" s="5"/>
      <c r="AH45" s="5"/>
      <c r="AI45" s="5"/>
      <c r="AJ45" s="5"/>
      <c r="AK45" s="5"/>
      <c r="AL45" s="5"/>
    </row>
    <row r="46" spans="1:38" ht="12.75" customHeight="1">
      <c r="A46" s="5"/>
      <c r="B46" s="5"/>
      <c r="C46" s="5"/>
      <c r="D46" s="54" t="s">
        <v>76</v>
      </c>
      <c r="E46" s="5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6" t="s">
        <v>64</v>
      </c>
      <c r="W46" s="52"/>
      <c r="X46" s="53"/>
      <c r="Y46" s="67">
        <f>SUM(Y43:Y45)</f>
        <v>0</v>
      </c>
      <c r="Z46" s="58"/>
      <c r="AA46" s="5"/>
      <c r="AB46" s="3"/>
      <c r="AC46" s="3"/>
      <c r="AD46" s="3"/>
      <c r="AE46" s="3"/>
      <c r="AF46" s="3"/>
      <c r="AG46" s="5"/>
      <c r="AH46" s="5"/>
      <c r="AI46" s="5"/>
      <c r="AJ46" s="5"/>
      <c r="AK46" s="5"/>
      <c r="AL46" s="5"/>
    </row>
    <row r="47" spans="1:38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46" t="s">
        <v>65</v>
      </c>
      <c r="W47" s="52"/>
      <c r="X47" s="53"/>
      <c r="Y47" s="68">
        <f>ROUND(+Y46/8,2)</f>
        <v>0</v>
      </c>
      <c r="Z47" s="59"/>
      <c r="AA47" s="5"/>
      <c r="AB47" s="3"/>
      <c r="AC47" s="3"/>
      <c r="AD47" s="3"/>
      <c r="AE47" s="3"/>
      <c r="AF47" s="3"/>
      <c r="AG47" s="5"/>
      <c r="AH47" s="5"/>
      <c r="AI47" s="5"/>
      <c r="AJ47" s="5"/>
      <c r="AK47" s="5"/>
      <c r="AL47" s="5"/>
    </row>
    <row r="48" spans="1:38" ht="12.75" customHeight="1">
      <c r="A48" s="5"/>
      <c r="B48" s="5"/>
      <c r="C48" s="5"/>
      <c r="D48" s="5" t="s">
        <v>78</v>
      </c>
      <c r="E48" s="5"/>
      <c r="F48" s="5"/>
      <c r="G48" s="5"/>
      <c r="H48" s="5" t="s">
        <v>79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3"/>
      <c r="AC48" s="3"/>
      <c r="AD48" s="3"/>
      <c r="AE48" s="3"/>
      <c r="AF48" s="3"/>
      <c r="AG48" s="5"/>
      <c r="AH48" s="5"/>
      <c r="AI48" s="5"/>
      <c r="AJ48" s="5"/>
      <c r="AK48" s="5"/>
      <c r="AL48" s="5"/>
    </row>
    <row r="49" spans="1:38" ht="12.75" customHeight="1">
      <c r="A49" s="5"/>
      <c r="B49" s="5"/>
      <c r="C49" s="5"/>
      <c r="D49" s="5" t="s">
        <v>80</v>
      </c>
      <c r="E49" s="5"/>
      <c r="F49" s="5"/>
      <c r="G49" s="5"/>
      <c r="H49" s="5" t="s">
        <v>79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3"/>
      <c r="AC49" s="3"/>
      <c r="AD49" s="3"/>
      <c r="AE49" s="3"/>
      <c r="AF49" s="3"/>
      <c r="AG49" s="5"/>
      <c r="AH49" s="5"/>
      <c r="AI49" s="5"/>
      <c r="AJ49" s="5"/>
      <c r="AK49" s="5"/>
      <c r="AL49" s="5"/>
    </row>
    <row r="50" spans="1:38" ht="12.75" customHeight="1">
      <c r="A50" s="5"/>
      <c r="B50" s="5"/>
      <c r="C50" s="5"/>
      <c r="D50" s="5" t="s">
        <v>81</v>
      </c>
      <c r="E50" s="5"/>
      <c r="F50" s="5"/>
      <c r="G50" s="5"/>
      <c r="H50" s="5" t="s">
        <v>79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3"/>
      <c r="AC50" s="3"/>
      <c r="AD50" s="3"/>
      <c r="AE50" s="3"/>
      <c r="AF50" s="3"/>
      <c r="AG50" s="5"/>
      <c r="AH50" s="5"/>
      <c r="AI50" s="5"/>
      <c r="AJ50" s="5"/>
      <c r="AK50" s="5"/>
      <c r="AL50" s="5"/>
    </row>
    <row r="51" spans="1:38" ht="12.75" customHeight="1">
      <c r="A51" s="5"/>
      <c r="B51" s="5"/>
      <c r="C51" s="5"/>
      <c r="D51" s="5" t="s">
        <v>82</v>
      </c>
      <c r="E51" s="5"/>
      <c r="F51" s="5"/>
      <c r="G51" s="5"/>
      <c r="H51" s="66" t="s">
        <v>79</v>
      </c>
      <c r="I51" s="63"/>
      <c r="J51" s="6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3"/>
      <c r="AC51" s="3"/>
      <c r="AD51" s="3"/>
      <c r="AE51" s="3"/>
      <c r="AF51" s="3"/>
      <c r="AG51" s="5"/>
      <c r="AH51" s="5"/>
      <c r="AI51" s="5"/>
      <c r="AJ51" s="5"/>
      <c r="AK51" s="5"/>
      <c r="AL51" s="5"/>
    </row>
    <row r="52" spans="1:38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3"/>
      <c r="AC52" s="3"/>
      <c r="AD52" s="3"/>
      <c r="AE52" s="3"/>
      <c r="AF52" s="3"/>
      <c r="AG52" s="5"/>
      <c r="AH52" s="5"/>
      <c r="AI52" s="5"/>
      <c r="AJ52" s="5"/>
      <c r="AK52" s="5"/>
      <c r="AL52" s="5"/>
    </row>
    <row r="53" spans="1:38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3"/>
      <c r="AC53" s="3"/>
      <c r="AD53" s="3"/>
      <c r="AE53" s="3"/>
      <c r="AF53" s="3"/>
      <c r="AG53" s="5"/>
      <c r="AH53" s="5"/>
      <c r="AI53" s="5"/>
      <c r="AJ53" s="5"/>
      <c r="AK53" s="5"/>
      <c r="AL53" s="5"/>
    </row>
    <row r="54" spans="1:38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3"/>
      <c r="AC54" s="3"/>
      <c r="AD54" s="3"/>
      <c r="AE54" s="3"/>
      <c r="AF54" s="3"/>
      <c r="AG54" s="5"/>
      <c r="AH54" s="5"/>
      <c r="AI54" s="5"/>
      <c r="AJ54" s="5"/>
      <c r="AK54" s="5"/>
      <c r="AL54" s="5"/>
    </row>
    <row r="55" spans="1:38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3"/>
      <c r="AC55" s="3"/>
      <c r="AD55" s="3"/>
      <c r="AE55" s="3"/>
      <c r="AF55" s="3"/>
      <c r="AG55" s="5"/>
      <c r="AH55" s="5"/>
      <c r="AI55" s="5"/>
      <c r="AJ55" s="5"/>
      <c r="AK55" s="5"/>
      <c r="AL55" s="5"/>
    </row>
    <row r="56" spans="1:38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3"/>
      <c r="AC56" s="3"/>
      <c r="AD56" s="3"/>
      <c r="AE56" s="3"/>
      <c r="AF56" s="3"/>
      <c r="AG56" s="5"/>
      <c r="AH56" s="5"/>
      <c r="AI56" s="5"/>
      <c r="AJ56" s="5"/>
      <c r="AK56" s="5"/>
      <c r="AL56" s="5"/>
    </row>
    <row r="57" spans="1:38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1:38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1:38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1:38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1:38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1:38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1:38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1:38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1:38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1:38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1:3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1:38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1:38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1:38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1:38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1:38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1:38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1:38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1:38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1:38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1:3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1:38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1:38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1:38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1:38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1:38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1:38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1:38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1:38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1:38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1:3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1:38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1:38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1:38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1:38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1:38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1:38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1:38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1:38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1:38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1:3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1:38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1:38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1:38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1:38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1:38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1:38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1:38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1:38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1:38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1:3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1:38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1:38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1:38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1:38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1:38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1:38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1:38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1:38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1:38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1:3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1:38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1:38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1:38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1:38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1:38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1:38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1:38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1:38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1:38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1:3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1:38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1:38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1:38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1:38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1:38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1:38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1:38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1:38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1:38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1:3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1:38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1:38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1:38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1:38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1:38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1:38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1:38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1:38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1:38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1:3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1:38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1:38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1:38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1:38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1:38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1:38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1:38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1:38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1:38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1: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1:38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1:38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1:38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1:38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1:38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1:38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1:38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1:38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1:38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1:3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1:38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1:38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1:38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1:38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1:38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1:38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1:38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1:38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1:38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1:3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1:38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1:38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1:38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1:38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1:38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1:38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1:38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1:38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1:38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1:3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1:38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1:38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1:38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1:38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1:38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1:38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1:38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1:38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1:38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1:3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1:38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1:38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1:38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1:38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1:38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1:38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1:38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1:38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1:38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1:3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1:38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1:38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1:38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1:38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1:38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1:38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1:38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1:38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1:38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1:3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1:38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1:38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1:38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1:38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1:38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1:38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1:38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1:38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1:38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1:3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1:38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1:38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1:38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1:38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1:38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1:38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1:38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1:38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1:38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1:3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1:38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1:38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1:38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1:38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1:38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1:38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1:38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1:38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1:38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1:3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1:38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1:38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1:38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1:38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1:38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1:38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1:38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1:38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1:38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1: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1:38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1:38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1:38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1:38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1:38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1:38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1:38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1:38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1:38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1:3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1:38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1:38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1:38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1:38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1:38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1:38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1:38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1:38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1:38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1:3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1:38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1:38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1:38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1:38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1:38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1:38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1:38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1:38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1:38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1:3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1:38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1:38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1:38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1:38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1:38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1:38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1:38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1:38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1:38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1:3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1:38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1:38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1:38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1:38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1:38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1:38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1:38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1:38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1:38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1:3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1:38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1:38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1:38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1:38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1:38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1:38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1:38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1:38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1:38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1:3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1:38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1:38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1:38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1:38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1:38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1:38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1:38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1:38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1:38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1:3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1:38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1:38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1:38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1:38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1:38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1:38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1:38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1:38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1:38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1:3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1:38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1:38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1:38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1:38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1:38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1:38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1:38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1:38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1:38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1:3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1:38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1:38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1:38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1:38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1:38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1:38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1:38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1:38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1:38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1: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1:38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1:38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1:38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1:38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1:38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1:38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1:38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1:38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1:38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1:3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1:38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1:38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1:38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1:38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1:38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1:38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1:38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1:38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1:38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1:3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1:38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1:38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1:38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1:38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1:38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1:38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1:38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1:38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1:38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1:3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1:38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1:38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1:38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1:38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1:38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1:38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1:38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1:38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1:38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1:3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1:38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1:38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1:38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1:38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1:38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1:38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1:38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1:38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1:38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1:3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1:38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1:38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1:38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1:38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1:38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1:38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1:38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1:38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1:38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1:3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1:38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1:38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1:38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1:38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1:38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1:38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1:38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1:38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1:38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1:3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1:38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1:38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1:38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1:38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1:38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1:38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1:38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1:38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1:38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1:3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1:38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1:38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1:38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1:38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1:38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1:38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1:38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1:38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1:38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1:3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1:38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1:38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1:38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1:38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1:38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1:38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1:38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1:38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1:38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1: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1:38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1:38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1:38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1:38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1:38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1:38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1:38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1:38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1:38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1:3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1:38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1:38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1:38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1:38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1:38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1:38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1:38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1:38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1:38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1:3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1:38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1:38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1:38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1:38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1:38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1:38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1:38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1:38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1:38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1:3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1:38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1:38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1:38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1:38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1:38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1:38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1:38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1:38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1:38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1:3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1:38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1:38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1:38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1:38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1:38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1:38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1:38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1:38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1:38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1:3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1:38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1:38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1:38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1:38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1:38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1:38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1:38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1:38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1:38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1:3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1:38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1:38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1:38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1:38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1:38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1:38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1:38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1:38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1:38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1:3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1:38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1:38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1:38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1:38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1:38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1:38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1:38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1:38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1:38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1:3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1:38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1:38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1:38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1:38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1:38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1:38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1:38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1:38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1:38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1:3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1:38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1:38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1:38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1:38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1:38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1:38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1:38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1:38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1:38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1: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1:38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1:38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1:38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1:38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1:38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1:38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1:38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1:38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1:38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1:3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1:38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1:38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1:38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1:38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1:38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1:38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1:38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1:38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1:38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1:3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1:38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1:38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1:38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1:38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1:38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1:38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1:38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1:38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1:38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1:3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1:38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1:38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1:38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1:38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1:38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1:38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1:38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1:38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1:38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1:3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1:38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1:38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1:38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1:38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1:38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1:38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1:38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1:38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1:38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1:3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1:38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1:38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1:38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1:38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1:38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1:38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1:38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1:38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1:38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1:3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1:38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1:38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1:38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1:38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1:38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1:38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1:38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1:38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1:38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1:3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1:38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1:38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1:38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1:38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1:38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1:38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1:38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1:38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1:38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1:3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1:38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1:38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1:38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1:38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1:38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1:38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1:38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1:38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1:38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1:3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1:38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1:38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1:38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1:38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1:38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1:38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1:38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1:38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1:38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1: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1:38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1:38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1:38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1:38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1:38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1:38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1:38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1:38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1:38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1:3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1:38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1:38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1:38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1:38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1:38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1:38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1:38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1:38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1:38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1:3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1:38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1:38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1:38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1:38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1:38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1:38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1:38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1:38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1:38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1:3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1:38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1:38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1:38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1:38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1:38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1:38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1:38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1:38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1:38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1:3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1:38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1:38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1:38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1:38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1:38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1:38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1:38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1:38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1:38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1:3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1:38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1:38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1:38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1:38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1:38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1:38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1:38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1:38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1:38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1:3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1:38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1:38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1:38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1:38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1:38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1:38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1:38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1:38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1:38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1:3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1:38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1:38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1:38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1:38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1:38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1:38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1:38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1:38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1:38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1:3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1:38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1:38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1:38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1:38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1:38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1:38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1:38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1:38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1:38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1:3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1:38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1:38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1:38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1:38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1:38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1:38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1:38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1:38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1:38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1: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1:38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1:38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1:38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1:38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1:38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1:38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1:38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1:38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1:38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1:3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1:38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1:38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1:38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1:38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1:38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1:38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1:38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1:38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1:38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1:3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1:38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1:38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1:38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1:38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1:38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1:38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1:38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1:38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1:38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1:3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1:38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1:38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1:38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1:38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1:38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1:38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1:38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1:38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1:38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1:3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1:38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1:38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1:38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1:38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1:38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1:38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1:38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1:38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1:38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1:3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1:38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1:38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1:38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1:38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1:38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1:38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1:38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1:38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1:38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1:3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1:38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1:38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</row>
  </sheetData>
  <mergeCells count="58">
    <mergeCell ref="AB5:AF5"/>
    <mergeCell ref="Y36:Z36"/>
    <mergeCell ref="W40:X40"/>
    <mergeCell ref="Y40:Z40"/>
    <mergeCell ref="W36:X36"/>
    <mergeCell ref="Y37:Z37"/>
    <mergeCell ref="W37:X37"/>
    <mergeCell ref="H51:J51"/>
    <mergeCell ref="Y46:Z46"/>
    <mergeCell ref="Y47:Z47"/>
    <mergeCell ref="Y42:Z42"/>
    <mergeCell ref="Y43:Z43"/>
    <mergeCell ref="Y44:Z44"/>
    <mergeCell ref="Y45:Z45"/>
    <mergeCell ref="A2:B4"/>
    <mergeCell ref="O36:P36"/>
    <mergeCell ref="Q36:R36"/>
    <mergeCell ref="M36:N36"/>
    <mergeCell ref="G40:H40"/>
    <mergeCell ref="G39:H39"/>
    <mergeCell ref="C39:D39"/>
    <mergeCell ref="C40:D40"/>
    <mergeCell ref="C36:D36"/>
    <mergeCell ref="C37:D37"/>
    <mergeCell ref="C38:D38"/>
    <mergeCell ref="K40:L40"/>
    <mergeCell ref="M39:N39"/>
    <mergeCell ref="M40:N40"/>
    <mergeCell ref="O39:P39"/>
    <mergeCell ref="Q39:R39"/>
    <mergeCell ref="U36:V36"/>
    <mergeCell ref="S36:T36"/>
    <mergeCell ref="G36:H36"/>
    <mergeCell ref="G37:H37"/>
    <mergeCell ref="I36:J36"/>
    <mergeCell ref="K36:L36"/>
    <mergeCell ref="M37:N37"/>
    <mergeCell ref="S37:T37"/>
    <mergeCell ref="U37:V37"/>
    <mergeCell ref="I37:J37"/>
    <mergeCell ref="K37:L37"/>
    <mergeCell ref="O37:P37"/>
    <mergeCell ref="Q37:R37"/>
    <mergeCell ref="S39:T39"/>
    <mergeCell ref="S40:T40"/>
    <mergeCell ref="U39:V39"/>
    <mergeCell ref="W39:X39"/>
    <mergeCell ref="Y39:Z39"/>
    <mergeCell ref="U40:V40"/>
    <mergeCell ref="O40:P40"/>
    <mergeCell ref="Q40:R40"/>
    <mergeCell ref="E36:F36"/>
    <mergeCell ref="E37:F37"/>
    <mergeCell ref="K39:L39"/>
    <mergeCell ref="I40:J40"/>
    <mergeCell ref="I39:J39"/>
    <mergeCell ref="E40:F40"/>
    <mergeCell ref="E39:F39"/>
  </mergeCells>
  <printOptions horizontalCentered="1" verticalCentered="1"/>
  <pageMargins left="0.19685039370078741" right="0.23622047244094491" top="0.93" bottom="0.98425196850393704" header="0" footer="0"/>
  <pageSetup paperSize="9" scale="95" orientation="portrait"/>
  <headerFooter>
    <oddHeader>&amp;CFALANX BV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7" workbookViewId="0"/>
  </sheetViews>
  <sheetFormatPr defaultColWidth="14.42578125" defaultRowHeight="15" customHeight="1"/>
  <cols>
    <col min="1" max="1" width="9.140625" customWidth="1"/>
    <col min="2" max="10" width="9.140625" hidden="1" customWidth="1"/>
    <col min="11" max="11" width="3.140625" customWidth="1"/>
    <col min="12" max="12" width="10.7109375" customWidth="1"/>
    <col min="13" max="13" width="3" customWidth="1"/>
    <col min="14" max="14" width="10.140625" customWidth="1"/>
    <col min="15" max="15" width="3" customWidth="1"/>
    <col min="16" max="16" width="10.140625" customWidth="1"/>
    <col min="17" max="17" width="3" customWidth="1"/>
    <col min="18" max="18" width="10.140625" customWidth="1"/>
    <col min="19" max="19" width="3" customWidth="1"/>
    <col min="20" max="20" width="10.85546875" customWidth="1"/>
    <col min="21" max="26" width="9.140625" customWidth="1"/>
  </cols>
  <sheetData>
    <row r="1" spans="1:26" ht="12.7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4" t="s">
        <v>8</v>
      </c>
      <c r="I1" s="2" t="s">
        <v>9</v>
      </c>
      <c r="J1" s="2" t="s">
        <v>10</v>
      </c>
      <c r="K1" s="72" t="s">
        <v>11</v>
      </c>
      <c r="L1" s="73"/>
      <c r="M1" s="6"/>
      <c r="N1" s="7" t="s">
        <v>12</v>
      </c>
      <c r="O1" s="6"/>
      <c r="P1" s="7" t="s">
        <v>13</v>
      </c>
      <c r="Q1" s="6"/>
      <c r="R1" s="7" t="s">
        <v>15</v>
      </c>
      <c r="S1" s="6"/>
      <c r="T1" s="7" t="s">
        <v>16</v>
      </c>
      <c r="U1" s="8"/>
      <c r="V1" s="8"/>
      <c r="W1" s="8"/>
      <c r="X1" s="8"/>
      <c r="Y1" s="8"/>
      <c r="Z1" s="8"/>
    </row>
    <row r="2" spans="1:26" ht="12.75" customHeight="1">
      <c r="A2" s="8">
        <v>2004</v>
      </c>
      <c r="B2" s="8">
        <f t="shared" ref="B2:B97" si="0">+A2-1900</f>
        <v>104</v>
      </c>
      <c r="C2" s="8">
        <f t="shared" ref="C2:C97" si="1">MOD(B2,19)</f>
        <v>9</v>
      </c>
      <c r="D2" s="8">
        <f t="shared" ref="D2:D97" si="2">INT((7*C2+1)/19)</f>
        <v>3</v>
      </c>
      <c r="E2" s="8">
        <f t="shared" ref="E2:E97" si="3">MOD((11*C2+4-D2),29)</f>
        <v>13</v>
      </c>
      <c r="F2" s="8">
        <f t="shared" ref="F2:F97" si="4">INT(B2/4)</f>
        <v>26</v>
      </c>
      <c r="G2" s="8">
        <f t="shared" ref="G2:G97" si="5">MOD((B2+F2+31-E2),7)</f>
        <v>1</v>
      </c>
      <c r="H2" s="13">
        <f t="shared" ref="H2:H97" si="6">25-E2-G2</f>
        <v>11</v>
      </c>
      <c r="I2" s="8">
        <f t="shared" ref="I2:I97" si="7">IF(H2&lt;1,3,4)</f>
        <v>4</v>
      </c>
      <c r="J2" s="8">
        <f t="shared" ref="J2:J97" si="8">IF(H2&lt;1,31+H2,H2)</f>
        <v>11</v>
      </c>
      <c r="K2" s="16" t="str">
        <f t="shared" ref="K2:K97" si="9">TEXT(L2,"DdD")</f>
        <v>vr</v>
      </c>
      <c r="L2" s="18">
        <f t="shared" ref="L2:L97" si="10">+N2-2</f>
        <v>38086</v>
      </c>
      <c r="M2" s="16" t="str">
        <f t="shared" ref="M2:M97" si="11">TEXT(N2,"DdD")</f>
        <v>zo</v>
      </c>
      <c r="N2" s="18">
        <f t="shared" ref="N2:N97" si="12">DATE(A2,I2,J2)</f>
        <v>38088</v>
      </c>
      <c r="O2" s="16" t="str">
        <f t="shared" ref="O2:O97" si="13">TEXT(P2,"DdD")</f>
        <v>zo</v>
      </c>
      <c r="P2" s="18">
        <f t="shared" ref="P2:P97" si="14">+N2-49</f>
        <v>38039</v>
      </c>
      <c r="Q2" s="16" t="str">
        <f t="shared" ref="Q2:Q97" si="15">TEXT(R2,"DdD")</f>
        <v>do</v>
      </c>
      <c r="R2" s="18">
        <f t="shared" ref="R2:R97" si="16">+T2-10</f>
        <v>38127</v>
      </c>
      <c r="S2" s="16" t="str">
        <f t="shared" ref="S2:S97" si="17">TEXT(T2,"DdD")</f>
        <v>zo</v>
      </c>
      <c r="T2" s="18">
        <f t="shared" ref="T2:T97" si="18">+N2+49</f>
        <v>38137</v>
      </c>
      <c r="U2" s="8"/>
      <c r="V2" s="8"/>
      <c r="W2" s="8"/>
      <c r="X2" s="8"/>
      <c r="Y2" s="8"/>
      <c r="Z2" s="8"/>
    </row>
    <row r="3" spans="1:26" ht="12.75" customHeight="1">
      <c r="A3" s="8">
        <v>2005</v>
      </c>
      <c r="B3" s="8">
        <f t="shared" si="0"/>
        <v>105</v>
      </c>
      <c r="C3" s="8">
        <f t="shared" si="1"/>
        <v>10</v>
      </c>
      <c r="D3" s="8">
        <f t="shared" si="2"/>
        <v>3</v>
      </c>
      <c r="E3" s="8">
        <f t="shared" si="3"/>
        <v>24</v>
      </c>
      <c r="F3" s="8">
        <f t="shared" si="4"/>
        <v>26</v>
      </c>
      <c r="G3" s="8">
        <f t="shared" si="5"/>
        <v>5</v>
      </c>
      <c r="H3" s="13">
        <f t="shared" si="6"/>
        <v>-4</v>
      </c>
      <c r="I3" s="8">
        <f t="shared" si="7"/>
        <v>3</v>
      </c>
      <c r="J3" s="8">
        <f t="shared" si="8"/>
        <v>27</v>
      </c>
      <c r="K3" s="16" t="str">
        <f t="shared" si="9"/>
        <v>vr</v>
      </c>
      <c r="L3" s="18">
        <f t="shared" si="10"/>
        <v>38436</v>
      </c>
      <c r="M3" s="16" t="str">
        <f t="shared" si="11"/>
        <v>zo</v>
      </c>
      <c r="N3" s="18">
        <f t="shared" si="12"/>
        <v>38438</v>
      </c>
      <c r="O3" s="16" t="str">
        <f t="shared" si="13"/>
        <v>zo</v>
      </c>
      <c r="P3" s="18">
        <f t="shared" si="14"/>
        <v>38389</v>
      </c>
      <c r="Q3" s="16" t="str">
        <f t="shared" si="15"/>
        <v>do</v>
      </c>
      <c r="R3" s="18">
        <f t="shared" si="16"/>
        <v>38477</v>
      </c>
      <c r="S3" s="16" t="str">
        <f t="shared" si="17"/>
        <v>zo</v>
      </c>
      <c r="T3" s="18">
        <f t="shared" si="18"/>
        <v>38487</v>
      </c>
      <c r="U3" s="8"/>
      <c r="V3" s="8"/>
      <c r="W3" s="8"/>
      <c r="X3" s="8"/>
      <c r="Y3" s="8"/>
      <c r="Z3" s="8"/>
    </row>
    <row r="4" spans="1:26" ht="12.75" customHeight="1">
      <c r="A4" s="8">
        <v>2006</v>
      </c>
      <c r="B4" s="8">
        <f t="shared" si="0"/>
        <v>106</v>
      </c>
      <c r="C4" s="8">
        <f t="shared" si="1"/>
        <v>11</v>
      </c>
      <c r="D4" s="8">
        <f t="shared" si="2"/>
        <v>4</v>
      </c>
      <c r="E4" s="8">
        <f t="shared" si="3"/>
        <v>5</v>
      </c>
      <c r="F4" s="8">
        <f t="shared" si="4"/>
        <v>26</v>
      </c>
      <c r="G4" s="8">
        <f t="shared" si="5"/>
        <v>4</v>
      </c>
      <c r="H4" s="13">
        <f t="shared" si="6"/>
        <v>16</v>
      </c>
      <c r="I4" s="8">
        <f t="shared" si="7"/>
        <v>4</v>
      </c>
      <c r="J4" s="8">
        <f t="shared" si="8"/>
        <v>16</v>
      </c>
      <c r="K4" s="16" t="str">
        <f t="shared" si="9"/>
        <v>vr</v>
      </c>
      <c r="L4" s="18">
        <f t="shared" si="10"/>
        <v>38821</v>
      </c>
      <c r="M4" s="16" t="str">
        <f t="shared" si="11"/>
        <v>zo</v>
      </c>
      <c r="N4" s="18">
        <f t="shared" si="12"/>
        <v>38823</v>
      </c>
      <c r="O4" s="16" t="str">
        <f t="shared" si="13"/>
        <v>zo</v>
      </c>
      <c r="P4" s="18">
        <f t="shared" si="14"/>
        <v>38774</v>
      </c>
      <c r="Q4" s="16" t="str">
        <f t="shared" si="15"/>
        <v>do</v>
      </c>
      <c r="R4" s="18">
        <f t="shared" si="16"/>
        <v>38862</v>
      </c>
      <c r="S4" s="16" t="str">
        <f t="shared" si="17"/>
        <v>zo</v>
      </c>
      <c r="T4" s="18">
        <f t="shared" si="18"/>
        <v>38872</v>
      </c>
      <c r="U4" s="8"/>
      <c r="V4" s="8"/>
      <c r="W4" s="8"/>
      <c r="X4" s="8"/>
      <c r="Y4" s="8"/>
      <c r="Z4" s="8"/>
    </row>
    <row r="5" spans="1:26" ht="12.75" customHeight="1">
      <c r="A5" s="8">
        <v>2007</v>
      </c>
      <c r="B5" s="8">
        <f t="shared" si="0"/>
        <v>107</v>
      </c>
      <c r="C5" s="8">
        <f t="shared" si="1"/>
        <v>12</v>
      </c>
      <c r="D5" s="8">
        <f t="shared" si="2"/>
        <v>4</v>
      </c>
      <c r="E5" s="8">
        <f t="shared" si="3"/>
        <v>16</v>
      </c>
      <c r="F5" s="8">
        <f t="shared" si="4"/>
        <v>26</v>
      </c>
      <c r="G5" s="8">
        <f t="shared" si="5"/>
        <v>1</v>
      </c>
      <c r="H5" s="13">
        <f t="shared" si="6"/>
        <v>8</v>
      </c>
      <c r="I5" s="8">
        <f t="shared" si="7"/>
        <v>4</v>
      </c>
      <c r="J5" s="8">
        <f t="shared" si="8"/>
        <v>8</v>
      </c>
      <c r="K5" s="16" t="str">
        <f t="shared" si="9"/>
        <v>vr</v>
      </c>
      <c r="L5" s="18">
        <f t="shared" si="10"/>
        <v>39178</v>
      </c>
      <c r="M5" s="16" t="str">
        <f t="shared" si="11"/>
        <v>zo</v>
      </c>
      <c r="N5" s="18">
        <f t="shared" si="12"/>
        <v>39180</v>
      </c>
      <c r="O5" s="16" t="str">
        <f t="shared" si="13"/>
        <v>zo</v>
      </c>
      <c r="P5" s="18">
        <f t="shared" si="14"/>
        <v>39131</v>
      </c>
      <c r="Q5" s="16" t="str">
        <f t="shared" si="15"/>
        <v>do</v>
      </c>
      <c r="R5" s="18">
        <f t="shared" si="16"/>
        <v>39219</v>
      </c>
      <c r="S5" s="16" t="str">
        <f t="shared" si="17"/>
        <v>zo</v>
      </c>
      <c r="T5" s="18">
        <f t="shared" si="18"/>
        <v>39229</v>
      </c>
      <c r="U5" s="8"/>
      <c r="V5" s="8"/>
      <c r="W5" s="8"/>
      <c r="X5" s="8"/>
      <c r="Y5" s="8"/>
      <c r="Z5" s="8"/>
    </row>
    <row r="6" spans="1:26" ht="12.75" customHeight="1">
      <c r="A6" s="8">
        <v>2008</v>
      </c>
      <c r="B6" s="8">
        <f t="shared" si="0"/>
        <v>108</v>
      </c>
      <c r="C6" s="8">
        <f t="shared" si="1"/>
        <v>13</v>
      </c>
      <c r="D6" s="8">
        <f t="shared" si="2"/>
        <v>4</v>
      </c>
      <c r="E6" s="8">
        <f t="shared" si="3"/>
        <v>27</v>
      </c>
      <c r="F6" s="8">
        <f t="shared" si="4"/>
        <v>27</v>
      </c>
      <c r="G6" s="8">
        <f t="shared" si="5"/>
        <v>6</v>
      </c>
      <c r="H6" s="13">
        <f t="shared" si="6"/>
        <v>-8</v>
      </c>
      <c r="I6" s="8">
        <f t="shared" si="7"/>
        <v>3</v>
      </c>
      <c r="J6" s="8">
        <f t="shared" si="8"/>
        <v>23</v>
      </c>
      <c r="K6" s="16" t="str">
        <f t="shared" si="9"/>
        <v>vr</v>
      </c>
      <c r="L6" s="18">
        <f t="shared" si="10"/>
        <v>39528</v>
      </c>
      <c r="M6" s="16" t="str">
        <f t="shared" si="11"/>
        <v>zo</v>
      </c>
      <c r="N6" s="18">
        <f t="shared" si="12"/>
        <v>39530</v>
      </c>
      <c r="O6" s="16" t="str">
        <f t="shared" si="13"/>
        <v>zo</v>
      </c>
      <c r="P6" s="18">
        <f t="shared" si="14"/>
        <v>39481</v>
      </c>
      <c r="Q6" s="16" t="str">
        <f t="shared" si="15"/>
        <v>do</v>
      </c>
      <c r="R6" s="18">
        <f t="shared" si="16"/>
        <v>39569</v>
      </c>
      <c r="S6" s="16" t="str">
        <f t="shared" si="17"/>
        <v>zo</v>
      </c>
      <c r="T6" s="18">
        <f t="shared" si="18"/>
        <v>39579</v>
      </c>
      <c r="U6" s="8"/>
      <c r="V6" s="8"/>
      <c r="W6" s="8"/>
      <c r="X6" s="8"/>
      <c r="Y6" s="8"/>
      <c r="Z6" s="8"/>
    </row>
    <row r="7" spans="1:26" ht="12.75" customHeight="1">
      <c r="A7" s="8">
        <v>2009</v>
      </c>
      <c r="B7" s="8">
        <f t="shared" si="0"/>
        <v>109</v>
      </c>
      <c r="C7" s="8">
        <f t="shared" si="1"/>
        <v>14</v>
      </c>
      <c r="D7" s="8">
        <f t="shared" si="2"/>
        <v>5</v>
      </c>
      <c r="E7" s="8">
        <f t="shared" si="3"/>
        <v>8</v>
      </c>
      <c r="F7" s="8">
        <f t="shared" si="4"/>
        <v>27</v>
      </c>
      <c r="G7" s="8">
        <f t="shared" si="5"/>
        <v>5</v>
      </c>
      <c r="H7" s="13">
        <f t="shared" si="6"/>
        <v>12</v>
      </c>
      <c r="I7" s="8">
        <f t="shared" si="7"/>
        <v>4</v>
      </c>
      <c r="J7" s="8">
        <f t="shared" si="8"/>
        <v>12</v>
      </c>
      <c r="K7" s="16" t="str">
        <f t="shared" si="9"/>
        <v>vr</v>
      </c>
      <c r="L7" s="18">
        <f t="shared" si="10"/>
        <v>39913</v>
      </c>
      <c r="M7" s="16" t="str">
        <f t="shared" si="11"/>
        <v>zo</v>
      </c>
      <c r="N7" s="18">
        <f t="shared" si="12"/>
        <v>39915</v>
      </c>
      <c r="O7" s="16" t="str">
        <f t="shared" si="13"/>
        <v>zo</v>
      </c>
      <c r="P7" s="18">
        <f t="shared" si="14"/>
        <v>39866</v>
      </c>
      <c r="Q7" s="16" t="str">
        <f t="shared" si="15"/>
        <v>do</v>
      </c>
      <c r="R7" s="18">
        <f t="shared" si="16"/>
        <v>39954</v>
      </c>
      <c r="S7" s="16" t="str">
        <f t="shared" si="17"/>
        <v>zo</v>
      </c>
      <c r="T7" s="18">
        <f t="shared" si="18"/>
        <v>39964</v>
      </c>
      <c r="U7" s="8"/>
      <c r="V7" s="8"/>
      <c r="W7" s="8"/>
      <c r="X7" s="8"/>
      <c r="Y7" s="8"/>
      <c r="Z7" s="8"/>
    </row>
    <row r="8" spans="1:26" ht="12.75" customHeight="1">
      <c r="A8" s="8">
        <v>2010</v>
      </c>
      <c r="B8" s="8">
        <f t="shared" si="0"/>
        <v>110</v>
      </c>
      <c r="C8" s="8">
        <f t="shared" si="1"/>
        <v>15</v>
      </c>
      <c r="D8" s="8">
        <f t="shared" si="2"/>
        <v>5</v>
      </c>
      <c r="E8" s="8">
        <f t="shared" si="3"/>
        <v>19</v>
      </c>
      <c r="F8" s="8">
        <f t="shared" si="4"/>
        <v>27</v>
      </c>
      <c r="G8" s="8">
        <f t="shared" si="5"/>
        <v>2</v>
      </c>
      <c r="H8" s="13">
        <f t="shared" si="6"/>
        <v>4</v>
      </c>
      <c r="I8" s="8">
        <f t="shared" si="7"/>
        <v>4</v>
      </c>
      <c r="J8" s="8">
        <f t="shared" si="8"/>
        <v>4</v>
      </c>
      <c r="K8" s="16" t="str">
        <f t="shared" si="9"/>
        <v>vr</v>
      </c>
      <c r="L8" s="18">
        <f t="shared" si="10"/>
        <v>40270</v>
      </c>
      <c r="M8" s="16" t="str">
        <f t="shared" si="11"/>
        <v>zo</v>
      </c>
      <c r="N8" s="18">
        <f t="shared" si="12"/>
        <v>40272</v>
      </c>
      <c r="O8" s="16" t="str">
        <f t="shared" si="13"/>
        <v>zo</v>
      </c>
      <c r="P8" s="18">
        <f t="shared" si="14"/>
        <v>40223</v>
      </c>
      <c r="Q8" s="16" t="str">
        <f t="shared" si="15"/>
        <v>do</v>
      </c>
      <c r="R8" s="18">
        <f t="shared" si="16"/>
        <v>40311</v>
      </c>
      <c r="S8" s="16" t="str">
        <f t="shared" si="17"/>
        <v>zo</v>
      </c>
      <c r="T8" s="18">
        <f t="shared" si="18"/>
        <v>40321</v>
      </c>
      <c r="U8" s="8"/>
      <c r="V8" s="8"/>
      <c r="W8" s="8"/>
      <c r="X8" s="8"/>
      <c r="Y8" s="8"/>
      <c r="Z8" s="8"/>
    </row>
    <row r="9" spans="1:26" ht="12.75" customHeight="1">
      <c r="A9" s="8">
        <v>2011</v>
      </c>
      <c r="B9" s="8">
        <f t="shared" si="0"/>
        <v>111</v>
      </c>
      <c r="C9" s="8">
        <f t="shared" si="1"/>
        <v>16</v>
      </c>
      <c r="D9" s="8">
        <f t="shared" si="2"/>
        <v>5</v>
      </c>
      <c r="E9" s="8">
        <f t="shared" si="3"/>
        <v>1</v>
      </c>
      <c r="F9" s="8">
        <f t="shared" si="4"/>
        <v>27</v>
      </c>
      <c r="G9" s="8">
        <f t="shared" si="5"/>
        <v>0</v>
      </c>
      <c r="H9" s="13">
        <f t="shared" si="6"/>
        <v>24</v>
      </c>
      <c r="I9" s="8">
        <f t="shared" si="7"/>
        <v>4</v>
      </c>
      <c r="J9" s="8">
        <f t="shared" si="8"/>
        <v>24</v>
      </c>
      <c r="K9" s="16" t="str">
        <f t="shared" si="9"/>
        <v>vr</v>
      </c>
      <c r="L9" s="18">
        <f t="shared" si="10"/>
        <v>40655</v>
      </c>
      <c r="M9" s="16" t="str">
        <f t="shared" si="11"/>
        <v>zo</v>
      </c>
      <c r="N9" s="18">
        <f t="shared" si="12"/>
        <v>40657</v>
      </c>
      <c r="O9" s="16" t="str">
        <f t="shared" si="13"/>
        <v>zo</v>
      </c>
      <c r="P9" s="18">
        <f t="shared" si="14"/>
        <v>40608</v>
      </c>
      <c r="Q9" s="16" t="str">
        <f t="shared" si="15"/>
        <v>do</v>
      </c>
      <c r="R9" s="18">
        <f t="shared" si="16"/>
        <v>40696</v>
      </c>
      <c r="S9" s="16" t="str">
        <f t="shared" si="17"/>
        <v>zo</v>
      </c>
      <c r="T9" s="18">
        <f t="shared" si="18"/>
        <v>40706</v>
      </c>
      <c r="U9" s="8"/>
      <c r="V9" s="8"/>
      <c r="W9" s="8"/>
      <c r="X9" s="8"/>
      <c r="Y9" s="8"/>
      <c r="Z9" s="8"/>
    </row>
    <row r="10" spans="1:26" ht="12.75" customHeight="1">
      <c r="A10" s="8">
        <v>2012</v>
      </c>
      <c r="B10" s="8">
        <f t="shared" si="0"/>
        <v>112</v>
      </c>
      <c r="C10" s="8">
        <f t="shared" si="1"/>
        <v>17</v>
      </c>
      <c r="D10" s="8">
        <f t="shared" si="2"/>
        <v>6</v>
      </c>
      <c r="E10" s="8">
        <f t="shared" si="3"/>
        <v>11</v>
      </c>
      <c r="F10" s="8">
        <f t="shared" si="4"/>
        <v>28</v>
      </c>
      <c r="G10" s="8">
        <f t="shared" si="5"/>
        <v>6</v>
      </c>
      <c r="H10" s="13">
        <f t="shared" si="6"/>
        <v>8</v>
      </c>
      <c r="I10" s="8">
        <f t="shared" si="7"/>
        <v>4</v>
      </c>
      <c r="J10" s="8">
        <f t="shared" si="8"/>
        <v>8</v>
      </c>
      <c r="K10" s="16" t="str">
        <f t="shared" si="9"/>
        <v>vr</v>
      </c>
      <c r="L10" s="18">
        <f t="shared" si="10"/>
        <v>41005</v>
      </c>
      <c r="M10" s="16" t="str">
        <f t="shared" si="11"/>
        <v>zo</v>
      </c>
      <c r="N10" s="18">
        <f t="shared" si="12"/>
        <v>41007</v>
      </c>
      <c r="O10" s="16" t="str">
        <f t="shared" si="13"/>
        <v>zo</v>
      </c>
      <c r="P10" s="18">
        <f t="shared" si="14"/>
        <v>40958</v>
      </c>
      <c r="Q10" s="16" t="str">
        <f t="shared" si="15"/>
        <v>do</v>
      </c>
      <c r="R10" s="18">
        <f t="shared" si="16"/>
        <v>41046</v>
      </c>
      <c r="S10" s="16" t="str">
        <f t="shared" si="17"/>
        <v>zo</v>
      </c>
      <c r="T10" s="18">
        <f t="shared" si="18"/>
        <v>41056</v>
      </c>
      <c r="U10" s="8"/>
      <c r="V10" s="8"/>
      <c r="W10" s="8"/>
      <c r="X10" s="8"/>
      <c r="Y10" s="8"/>
      <c r="Z10" s="8"/>
    </row>
    <row r="11" spans="1:26" ht="12.75" customHeight="1">
      <c r="A11" s="8">
        <v>2013</v>
      </c>
      <c r="B11" s="8">
        <f t="shared" si="0"/>
        <v>113</v>
      </c>
      <c r="C11" s="8">
        <f t="shared" si="1"/>
        <v>18</v>
      </c>
      <c r="D11" s="8">
        <f t="shared" si="2"/>
        <v>6</v>
      </c>
      <c r="E11" s="8">
        <f t="shared" si="3"/>
        <v>22</v>
      </c>
      <c r="F11" s="8">
        <f t="shared" si="4"/>
        <v>28</v>
      </c>
      <c r="G11" s="8">
        <f t="shared" si="5"/>
        <v>3</v>
      </c>
      <c r="H11" s="13">
        <f t="shared" si="6"/>
        <v>0</v>
      </c>
      <c r="I11" s="8">
        <f t="shared" si="7"/>
        <v>3</v>
      </c>
      <c r="J11" s="8">
        <f t="shared" si="8"/>
        <v>31</v>
      </c>
      <c r="K11" s="16" t="str">
        <f t="shared" si="9"/>
        <v>vr</v>
      </c>
      <c r="L11" s="18">
        <f t="shared" si="10"/>
        <v>41362</v>
      </c>
      <c r="M11" s="16" t="str">
        <f t="shared" si="11"/>
        <v>zo</v>
      </c>
      <c r="N11" s="18">
        <f t="shared" si="12"/>
        <v>41364</v>
      </c>
      <c r="O11" s="16" t="str">
        <f t="shared" si="13"/>
        <v>zo</v>
      </c>
      <c r="P11" s="18">
        <f t="shared" si="14"/>
        <v>41315</v>
      </c>
      <c r="Q11" s="16" t="str">
        <f t="shared" si="15"/>
        <v>do</v>
      </c>
      <c r="R11" s="18">
        <f t="shared" si="16"/>
        <v>41403</v>
      </c>
      <c r="S11" s="16" t="str">
        <f t="shared" si="17"/>
        <v>zo</v>
      </c>
      <c r="T11" s="18">
        <f t="shared" si="18"/>
        <v>41413</v>
      </c>
      <c r="U11" s="8"/>
      <c r="V11" s="8"/>
      <c r="W11" s="8"/>
      <c r="X11" s="8"/>
      <c r="Y11" s="8"/>
      <c r="Z11" s="8"/>
    </row>
    <row r="12" spans="1:26" ht="12.75" customHeight="1">
      <c r="A12" s="8">
        <v>2014</v>
      </c>
      <c r="B12" s="8">
        <f t="shared" si="0"/>
        <v>114</v>
      </c>
      <c r="C12" s="8">
        <f t="shared" si="1"/>
        <v>0</v>
      </c>
      <c r="D12" s="8">
        <f t="shared" si="2"/>
        <v>0</v>
      </c>
      <c r="E12" s="8">
        <f t="shared" si="3"/>
        <v>4</v>
      </c>
      <c r="F12" s="8">
        <f t="shared" si="4"/>
        <v>28</v>
      </c>
      <c r="G12" s="8">
        <f t="shared" si="5"/>
        <v>1</v>
      </c>
      <c r="H12" s="13">
        <f t="shared" si="6"/>
        <v>20</v>
      </c>
      <c r="I12" s="8">
        <f t="shared" si="7"/>
        <v>4</v>
      </c>
      <c r="J12" s="8">
        <f t="shared" si="8"/>
        <v>20</v>
      </c>
      <c r="K12" s="16" t="str">
        <f t="shared" si="9"/>
        <v>vr</v>
      </c>
      <c r="L12" s="18">
        <f t="shared" si="10"/>
        <v>41747</v>
      </c>
      <c r="M12" s="16" t="str">
        <f t="shared" si="11"/>
        <v>zo</v>
      </c>
      <c r="N12" s="18">
        <f t="shared" si="12"/>
        <v>41749</v>
      </c>
      <c r="O12" s="16" t="str">
        <f t="shared" si="13"/>
        <v>zo</v>
      </c>
      <c r="P12" s="18">
        <f t="shared" si="14"/>
        <v>41700</v>
      </c>
      <c r="Q12" s="16" t="str">
        <f t="shared" si="15"/>
        <v>do</v>
      </c>
      <c r="R12" s="18">
        <f t="shared" si="16"/>
        <v>41788</v>
      </c>
      <c r="S12" s="16" t="str">
        <f t="shared" si="17"/>
        <v>zo</v>
      </c>
      <c r="T12" s="18">
        <f t="shared" si="18"/>
        <v>41798</v>
      </c>
      <c r="U12" s="8"/>
      <c r="V12" s="8"/>
      <c r="W12" s="8"/>
      <c r="X12" s="8"/>
      <c r="Y12" s="8"/>
      <c r="Z12" s="8"/>
    </row>
    <row r="13" spans="1:26" ht="12.75" customHeight="1">
      <c r="A13" s="8">
        <v>2015</v>
      </c>
      <c r="B13" s="8">
        <f t="shared" si="0"/>
        <v>115</v>
      </c>
      <c r="C13" s="8">
        <f t="shared" si="1"/>
        <v>1</v>
      </c>
      <c r="D13" s="8">
        <f t="shared" si="2"/>
        <v>0</v>
      </c>
      <c r="E13" s="8">
        <f t="shared" si="3"/>
        <v>15</v>
      </c>
      <c r="F13" s="8">
        <f t="shared" si="4"/>
        <v>28</v>
      </c>
      <c r="G13" s="8">
        <f t="shared" si="5"/>
        <v>5</v>
      </c>
      <c r="H13" s="13">
        <f t="shared" si="6"/>
        <v>5</v>
      </c>
      <c r="I13" s="8">
        <f t="shared" si="7"/>
        <v>4</v>
      </c>
      <c r="J13" s="8">
        <f t="shared" si="8"/>
        <v>5</v>
      </c>
      <c r="K13" s="16" t="str">
        <f t="shared" si="9"/>
        <v>vr</v>
      </c>
      <c r="L13" s="18">
        <f t="shared" si="10"/>
        <v>42097</v>
      </c>
      <c r="M13" s="16" t="str">
        <f t="shared" si="11"/>
        <v>zo</v>
      </c>
      <c r="N13" s="18">
        <f t="shared" si="12"/>
        <v>42099</v>
      </c>
      <c r="O13" s="16" t="str">
        <f t="shared" si="13"/>
        <v>zo</v>
      </c>
      <c r="P13" s="18">
        <f t="shared" si="14"/>
        <v>42050</v>
      </c>
      <c r="Q13" s="16" t="str">
        <f t="shared" si="15"/>
        <v>do</v>
      </c>
      <c r="R13" s="18">
        <f t="shared" si="16"/>
        <v>42138</v>
      </c>
      <c r="S13" s="16" t="str">
        <f t="shared" si="17"/>
        <v>zo</v>
      </c>
      <c r="T13" s="18">
        <f t="shared" si="18"/>
        <v>42148</v>
      </c>
      <c r="U13" s="8"/>
      <c r="V13" s="8"/>
      <c r="W13" s="8"/>
      <c r="X13" s="8"/>
      <c r="Y13" s="8"/>
      <c r="Z13" s="8"/>
    </row>
    <row r="14" spans="1:26" ht="12.75" customHeight="1">
      <c r="A14" s="8">
        <v>2016</v>
      </c>
      <c r="B14" s="8">
        <f t="shared" si="0"/>
        <v>116</v>
      </c>
      <c r="C14" s="8">
        <f t="shared" si="1"/>
        <v>2</v>
      </c>
      <c r="D14" s="8">
        <f t="shared" si="2"/>
        <v>0</v>
      </c>
      <c r="E14" s="8">
        <f t="shared" si="3"/>
        <v>26</v>
      </c>
      <c r="F14" s="8">
        <f t="shared" si="4"/>
        <v>29</v>
      </c>
      <c r="G14" s="8">
        <f t="shared" si="5"/>
        <v>3</v>
      </c>
      <c r="H14" s="13">
        <f t="shared" si="6"/>
        <v>-4</v>
      </c>
      <c r="I14" s="8">
        <f t="shared" si="7"/>
        <v>3</v>
      </c>
      <c r="J14" s="8">
        <f t="shared" si="8"/>
        <v>27</v>
      </c>
      <c r="K14" s="16" t="str">
        <f t="shared" si="9"/>
        <v>vr</v>
      </c>
      <c r="L14" s="18">
        <f t="shared" si="10"/>
        <v>42454</v>
      </c>
      <c r="M14" s="16" t="str">
        <f t="shared" si="11"/>
        <v>zo</v>
      </c>
      <c r="N14" s="18">
        <f t="shared" si="12"/>
        <v>42456</v>
      </c>
      <c r="O14" s="16" t="str">
        <f t="shared" si="13"/>
        <v>zo</v>
      </c>
      <c r="P14" s="18">
        <f t="shared" si="14"/>
        <v>42407</v>
      </c>
      <c r="Q14" s="16" t="str">
        <f t="shared" si="15"/>
        <v>do</v>
      </c>
      <c r="R14" s="18">
        <f t="shared" si="16"/>
        <v>42495</v>
      </c>
      <c r="S14" s="16" t="str">
        <f t="shared" si="17"/>
        <v>zo</v>
      </c>
      <c r="T14" s="18">
        <f t="shared" si="18"/>
        <v>42505</v>
      </c>
      <c r="U14" s="8"/>
      <c r="V14" s="8"/>
      <c r="W14" s="8"/>
      <c r="X14" s="8"/>
      <c r="Y14" s="8"/>
      <c r="Z14" s="8"/>
    </row>
    <row r="15" spans="1:26" ht="12.75" customHeight="1">
      <c r="A15" s="8">
        <v>2017</v>
      </c>
      <c r="B15" s="8">
        <f t="shared" si="0"/>
        <v>117</v>
      </c>
      <c r="C15" s="8">
        <f t="shared" si="1"/>
        <v>3</v>
      </c>
      <c r="D15" s="8">
        <f t="shared" si="2"/>
        <v>1</v>
      </c>
      <c r="E15" s="8">
        <f t="shared" si="3"/>
        <v>7</v>
      </c>
      <c r="F15" s="8">
        <f t="shared" si="4"/>
        <v>29</v>
      </c>
      <c r="G15" s="8">
        <f t="shared" si="5"/>
        <v>2</v>
      </c>
      <c r="H15" s="13">
        <f t="shared" si="6"/>
        <v>16</v>
      </c>
      <c r="I15" s="8">
        <f t="shared" si="7"/>
        <v>4</v>
      </c>
      <c r="J15" s="8">
        <f t="shared" si="8"/>
        <v>16</v>
      </c>
      <c r="K15" s="16" t="str">
        <f t="shared" si="9"/>
        <v>vr</v>
      </c>
      <c r="L15" s="18">
        <f t="shared" si="10"/>
        <v>42839</v>
      </c>
      <c r="M15" s="16" t="str">
        <f t="shared" si="11"/>
        <v>zo</v>
      </c>
      <c r="N15" s="18">
        <f t="shared" si="12"/>
        <v>42841</v>
      </c>
      <c r="O15" s="16" t="str">
        <f t="shared" si="13"/>
        <v>zo</v>
      </c>
      <c r="P15" s="18">
        <f t="shared" si="14"/>
        <v>42792</v>
      </c>
      <c r="Q15" s="16" t="str">
        <f t="shared" si="15"/>
        <v>do</v>
      </c>
      <c r="R15" s="18">
        <f t="shared" si="16"/>
        <v>42880</v>
      </c>
      <c r="S15" s="16" t="str">
        <f t="shared" si="17"/>
        <v>zo</v>
      </c>
      <c r="T15" s="18">
        <f t="shared" si="18"/>
        <v>42890</v>
      </c>
      <c r="U15" s="8"/>
      <c r="V15" s="8"/>
      <c r="W15" s="8"/>
      <c r="X15" s="8"/>
      <c r="Y15" s="8"/>
      <c r="Z15" s="8"/>
    </row>
    <row r="16" spans="1:26" ht="12.75" customHeight="1">
      <c r="A16" s="8">
        <v>2018</v>
      </c>
      <c r="B16" s="8">
        <f t="shared" si="0"/>
        <v>118</v>
      </c>
      <c r="C16" s="8">
        <f t="shared" si="1"/>
        <v>4</v>
      </c>
      <c r="D16" s="8">
        <f t="shared" si="2"/>
        <v>1</v>
      </c>
      <c r="E16" s="8">
        <f t="shared" si="3"/>
        <v>18</v>
      </c>
      <c r="F16" s="8">
        <f t="shared" si="4"/>
        <v>29</v>
      </c>
      <c r="G16" s="8">
        <f t="shared" si="5"/>
        <v>6</v>
      </c>
      <c r="H16" s="13">
        <f t="shared" si="6"/>
        <v>1</v>
      </c>
      <c r="I16" s="8">
        <f t="shared" si="7"/>
        <v>4</v>
      </c>
      <c r="J16" s="8">
        <f t="shared" si="8"/>
        <v>1</v>
      </c>
      <c r="K16" s="16" t="str">
        <f t="shared" si="9"/>
        <v>vr</v>
      </c>
      <c r="L16" s="18">
        <f t="shared" si="10"/>
        <v>43189</v>
      </c>
      <c r="M16" s="16" t="str">
        <f t="shared" si="11"/>
        <v>zo</v>
      </c>
      <c r="N16" s="18">
        <f t="shared" si="12"/>
        <v>43191</v>
      </c>
      <c r="O16" s="16" t="str">
        <f t="shared" si="13"/>
        <v>zo</v>
      </c>
      <c r="P16" s="18">
        <f t="shared" si="14"/>
        <v>43142</v>
      </c>
      <c r="Q16" s="16" t="str">
        <f t="shared" si="15"/>
        <v>do</v>
      </c>
      <c r="R16" s="18">
        <f t="shared" si="16"/>
        <v>43230</v>
      </c>
      <c r="S16" s="16" t="str">
        <f t="shared" si="17"/>
        <v>zo</v>
      </c>
      <c r="T16" s="18">
        <f t="shared" si="18"/>
        <v>43240</v>
      </c>
      <c r="U16" s="8"/>
      <c r="V16" s="8"/>
      <c r="W16" s="8"/>
      <c r="X16" s="8"/>
      <c r="Y16" s="8"/>
      <c r="Z16" s="8"/>
    </row>
    <row r="17" spans="1:26" ht="12.75" customHeight="1">
      <c r="A17" s="8">
        <v>2019</v>
      </c>
      <c r="B17" s="8">
        <f t="shared" si="0"/>
        <v>119</v>
      </c>
      <c r="C17" s="8">
        <f t="shared" si="1"/>
        <v>5</v>
      </c>
      <c r="D17" s="8">
        <f t="shared" si="2"/>
        <v>1</v>
      </c>
      <c r="E17" s="8">
        <f t="shared" si="3"/>
        <v>0</v>
      </c>
      <c r="F17" s="8">
        <f t="shared" si="4"/>
        <v>29</v>
      </c>
      <c r="G17" s="8">
        <f t="shared" si="5"/>
        <v>4</v>
      </c>
      <c r="H17" s="13">
        <f t="shared" si="6"/>
        <v>21</v>
      </c>
      <c r="I17" s="8">
        <f t="shared" si="7"/>
        <v>4</v>
      </c>
      <c r="J17" s="8">
        <f t="shared" si="8"/>
        <v>21</v>
      </c>
      <c r="K17" s="16" t="str">
        <f t="shared" si="9"/>
        <v>vr</v>
      </c>
      <c r="L17" s="18">
        <f t="shared" si="10"/>
        <v>43574</v>
      </c>
      <c r="M17" s="16" t="str">
        <f t="shared" si="11"/>
        <v>zo</v>
      </c>
      <c r="N17" s="18">
        <f t="shared" si="12"/>
        <v>43576</v>
      </c>
      <c r="O17" s="16" t="str">
        <f t="shared" si="13"/>
        <v>zo</v>
      </c>
      <c r="P17" s="18">
        <f t="shared" si="14"/>
        <v>43527</v>
      </c>
      <c r="Q17" s="16" t="str">
        <f t="shared" si="15"/>
        <v>do</v>
      </c>
      <c r="R17" s="18">
        <f t="shared" si="16"/>
        <v>43615</v>
      </c>
      <c r="S17" s="16" t="str">
        <f t="shared" si="17"/>
        <v>zo</v>
      </c>
      <c r="T17" s="18">
        <f t="shared" si="18"/>
        <v>43625</v>
      </c>
      <c r="U17" s="8"/>
      <c r="V17" s="8"/>
      <c r="W17" s="8"/>
      <c r="X17" s="8"/>
      <c r="Y17" s="8"/>
      <c r="Z17" s="8"/>
    </row>
    <row r="18" spans="1:26" ht="12.75" customHeight="1">
      <c r="A18" s="8">
        <v>2020</v>
      </c>
      <c r="B18" s="8">
        <f t="shared" si="0"/>
        <v>120</v>
      </c>
      <c r="C18" s="8">
        <f t="shared" si="1"/>
        <v>6</v>
      </c>
      <c r="D18" s="8">
        <f t="shared" si="2"/>
        <v>2</v>
      </c>
      <c r="E18" s="8">
        <f t="shared" si="3"/>
        <v>10</v>
      </c>
      <c r="F18" s="8">
        <f t="shared" si="4"/>
        <v>30</v>
      </c>
      <c r="G18" s="8">
        <f t="shared" si="5"/>
        <v>3</v>
      </c>
      <c r="H18" s="13">
        <f t="shared" si="6"/>
        <v>12</v>
      </c>
      <c r="I18" s="8">
        <f t="shared" si="7"/>
        <v>4</v>
      </c>
      <c r="J18" s="8">
        <f t="shared" si="8"/>
        <v>12</v>
      </c>
      <c r="K18" s="16" t="str">
        <f t="shared" si="9"/>
        <v>vr</v>
      </c>
      <c r="L18" s="18">
        <f t="shared" si="10"/>
        <v>43931</v>
      </c>
      <c r="M18" s="16" t="str">
        <f t="shared" si="11"/>
        <v>zo</v>
      </c>
      <c r="N18" s="18">
        <f t="shared" si="12"/>
        <v>43933</v>
      </c>
      <c r="O18" s="16" t="str">
        <f t="shared" si="13"/>
        <v>zo</v>
      </c>
      <c r="P18" s="18">
        <f t="shared" si="14"/>
        <v>43884</v>
      </c>
      <c r="Q18" s="16" t="str">
        <f t="shared" si="15"/>
        <v>do</v>
      </c>
      <c r="R18" s="18">
        <f t="shared" si="16"/>
        <v>43972</v>
      </c>
      <c r="S18" s="16" t="str">
        <f t="shared" si="17"/>
        <v>zo</v>
      </c>
      <c r="T18" s="18">
        <f t="shared" si="18"/>
        <v>43982</v>
      </c>
      <c r="U18" s="8"/>
      <c r="V18" s="8"/>
      <c r="W18" s="8"/>
      <c r="X18" s="8"/>
      <c r="Y18" s="8"/>
      <c r="Z18" s="8"/>
    </row>
    <row r="19" spans="1:26" ht="12.75" customHeight="1">
      <c r="A19" s="8">
        <v>2021</v>
      </c>
      <c r="B19" s="8">
        <f t="shared" si="0"/>
        <v>121</v>
      </c>
      <c r="C19" s="8">
        <f t="shared" si="1"/>
        <v>7</v>
      </c>
      <c r="D19" s="8">
        <f t="shared" si="2"/>
        <v>2</v>
      </c>
      <c r="E19" s="8">
        <f t="shared" si="3"/>
        <v>21</v>
      </c>
      <c r="F19" s="8">
        <f t="shared" si="4"/>
        <v>30</v>
      </c>
      <c r="G19" s="8">
        <f t="shared" si="5"/>
        <v>0</v>
      </c>
      <c r="H19" s="13">
        <f t="shared" si="6"/>
        <v>4</v>
      </c>
      <c r="I19" s="8">
        <f t="shared" si="7"/>
        <v>4</v>
      </c>
      <c r="J19" s="8">
        <f t="shared" si="8"/>
        <v>4</v>
      </c>
      <c r="K19" s="16" t="str">
        <f t="shared" si="9"/>
        <v>vr</v>
      </c>
      <c r="L19" s="18">
        <f t="shared" si="10"/>
        <v>44288</v>
      </c>
      <c r="M19" s="16" t="str">
        <f t="shared" si="11"/>
        <v>zo</v>
      </c>
      <c r="N19" s="18">
        <f t="shared" si="12"/>
        <v>44290</v>
      </c>
      <c r="O19" s="16" t="str">
        <f t="shared" si="13"/>
        <v>zo</v>
      </c>
      <c r="P19" s="18">
        <f t="shared" si="14"/>
        <v>44241</v>
      </c>
      <c r="Q19" s="16" t="str">
        <f t="shared" si="15"/>
        <v>do</v>
      </c>
      <c r="R19" s="18">
        <f t="shared" si="16"/>
        <v>44329</v>
      </c>
      <c r="S19" s="16" t="str">
        <f t="shared" si="17"/>
        <v>zo</v>
      </c>
      <c r="T19" s="18">
        <f t="shared" si="18"/>
        <v>44339</v>
      </c>
      <c r="U19" s="8"/>
      <c r="V19" s="8"/>
      <c r="W19" s="8"/>
      <c r="X19" s="8"/>
      <c r="Y19" s="8"/>
      <c r="Z19" s="8"/>
    </row>
    <row r="20" spans="1:26" ht="12.75" customHeight="1">
      <c r="A20" s="8">
        <v>2022</v>
      </c>
      <c r="B20" s="8">
        <f t="shared" si="0"/>
        <v>122</v>
      </c>
      <c r="C20" s="8">
        <f t="shared" si="1"/>
        <v>8</v>
      </c>
      <c r="D20" s="8">
        <f t="shared" si="2"/>
        <v>3</v>
      </c>
      <c r="E20" s="8">
        <f t="shared" si="3"/>
        <v>2</v>
      </c>
      <c r="F20" s="8">
        <f t="shared" si="4"/>
        <v>30</v>
      </c>
      <c r="G20" s="8">
        <f t="shared" si="5"/>
        <v>6</v>
      </c>
      <c r="H20" s="13">
        <f t="shared" si="6"/>
        <v>17</v>
      </c>
      <c r="I20" s="8">
        <f t="shared" si="7"/>
        <v>4</v>
      </c>
      <c r="J20" s="8">
        <f t="shared" si="8"/>
        <v>17</v>
      </c>
      <c r="K20" s="16" t="str">
        <f t="shared" si="9"/>
        <v>vr</v>
      </c>
      <c r="L20" s="18">
        <f t="shared" si="10"/>
        <v>44666</v>
      </c>
      <c r="M20" s="16" t="str">
        <f t="shared" si="11"/>
        <v>zo</v>
      </c>
      <c r="N20" s="18">
        <f t="shared" si="12"/>
        <v>44668</v>
      </c>
      <c r="O20" s="16" t="str">
        <f t="shared" si="13"/>
        <v>zo</v>
      </c>
      <c r="P20" s="18">
        <f t="shared" si="14"/>
        <v>44619</v>
      </c>
      <c r="Q20" s="16" t="str">
        <f t="shared" si="15"/>
        <v>do</v>
      </c>
      <c r="R20" s="18">
        <f t="shared" si="16"/>
        <v>44707</v>
      </c>
      <c r="S20" s="16" t="str">
        <f t="shared" si="17"/>
        <v>zo</v>
      </c>
      <c r="T20" s="18">
        <f t="shared" si="18"/>
        <v>44717</v>
      </c>
      <c r="U20" s="8"/>
      <c r="V20" s="8"/>
      <c r="W20" s="8"/>
      <c r="X20" s="8"/>
      <c r="Y20" s="8"/>
      <c r="Z20" s="8"/>
    </row>
    <row r="21" spans="1:26" ht="12.75" customHeight="1">
      <c r="A21" s="8">
        <v>2023</v>
      </c>
      <c r="B21" s="8">
        <f t="shared" si="0"/>
        <v>123</v>
      </c>
      <c r="C21" s="8">
        <f t="shared" si="1"/>
        <v>9</v>
      </c>
      <c r="D21" s="8">
        <f t="shared" si="2"/>
        <v>3</v>
      </c>
      <c r="E21" s="8">
        <f t="shared" si="3"/>
        <v>13</v>
      </c>
      <c r="F21" s="8">
        <f t="shared" si="4"/>
        <v>30</v>
      </c>
      <c r="G21" s="8">
        <f t="shared" si="5"/>
        <v>3</v>
      </c>
      <c r="H21" s="13">
        <f t="shared" si="6"/>
        <v>9</v>
      </c>
      <c r="I21" s="8">
        <f t="shared" si="7"/>
        <v>4</v>
      </c>
      <c r="J21" s="8">
        <f t="shared" si="8"/>
        <v>9</v>
      </c>
      <c r="K21" s="16" t="str">
        <f t="shared" si="9"/>
        <v>vr</v>
      </c>
      <c r="L21" s="18">
        <f t="shared" si="10"/>
        <v>45023</v>
      </c>
      <c r="M21" s="16" t="str">
        <f t="shared" si="11"/>
        <v>zo</v>
      </c>
      <c r="N21" s="18">
        <f t="shared" si="12"/>
        <v>45025</v>
      </c>
      <c r="O21" s="16" t="str">
        <f t="shared" si="13"/>
        <v>zo</v>
      </c>
      <c r="P21" s="18">
        <f t="shared" si="14"/>
        <v>44976</v>
      </c>
      <c r="Q21" s="16" t="str">
        <f t="shared" si="15"/>
        <v>do</v>
      </c>
      <c r="R21" s="18">
        <f t="shared" si="16"/>
        <v>45064</v>
      </c>
      <c r="S21" s="16" t="str">
        <f t="shared" si="17"/>
        <v>zo</v>
      </c>
      <c r="T21" s="18">
        <f t="shared" si="18"/>
        <v>45074</v>
      </c>
      <c r="U21" s="8"/>
      <c r="V21" s="8"/>
      <c r="W21" s="8"/>
      <c r="X21" s="8"/>
      <c r="Y21" s="8"/>
      <c r="Z21" s="8"/>
    </row>
    <row r="22" spans="1:26" ht="12.75" customHeight="1">
      <c r="A22" s="8">
        <v>2024</v>
      </c>
      <c r="B22" s="8">
        <f t="shared" si="0"/>
        <v>124</v>
      </c>
      <c r="C22" s="8">
        <f t="shared" si="1"/>
        <v>10</v>
      </c>
      <c r="D22" s="8">
        <f t="shared" si="2"/>
        <v>3</v>
      </c>
      <c r="E22" s="8">
        <f t="shared" si="3"/>
        <v>24</v>
      </c>
      <c r="F22" s="8">
        <f t="shared" si="4"/>
        <v>31</v>
      </c>
      <c r="G22" s="8">
        <f t="shared" si="5"/>
        <v>1</v>
      </c>
      <c r="H22" s="13">
        <f t="shared" si="6"/>
        <v>0</v>
      </c>
      <c r="I22" s="8">
        <f t="shared" si="7"/>
        <v>3</v>
      </c>
      <c r="J22" s="8">
        <f t="shared" si="8"/>
        <v>31</v>
      </c>
      <c r="K22" s="16" t="str">
        <f t="shared" si="9"/>
        <v>vr</v>
      </c>
      <c r="L22" s="18">
        <f t="shared" si="10"/>
        <v>45380</v>
      </c>
      <c r="M22" s="16" t="str">
        <f t="shared" si="11"/>
        <v>zo</v>
      </c>
      <c r="N22" s="18">
        <f t="shared" si="12"/>
        <v>45382</v>
      </c>
      <c r="O22" s="16" t="str">
        <f t="shared" si="13"/>
        <v>zo</v>
      </c>
      <c r="P22" s="18">
        <f t="shared" si="14"/>
        <v>45333</v>
      </c>
      <c r="Q22" s="16" t="str">
        <f t="shared" si="15"/>
        <v>do</v>
      </c>
      <c r="R22" s="18">
        <f t="shared" si="16"/>
        <v>45421</v>
      </c>
      <c r="S22" s="16" t="str">
        <f t="shared" si="17"/>
        <v>zo</v>
      </c>
      <c r="T22" s="18">
        <f t="shared" si="18"/>
        <v>45431</v>
      </c>
      <c r="U22" s="8"/>
      <c r="V22" s="8"/>
      <c r="W22" s="8"/>
      <c r="X22" s="8"/>
      <c r="Y22" s="8"/>
      <c r="Z22" s="8"/>
    </row>
    <row r="23" spans="1:26" ht="12.75" customHeight="1">
      <c r="A23" s="8">
        <v>2025</v>
      </c>
      <c r="B23" s="8">
        <f t="shared" si="0"/>
        <v>125</v>
      </c>
      <c r="C23" s="8">
        <f t="shared" si="1"/>
        <v>11</v>
      </c>
      <c r="D23" s="8">
        <f t="shared" si="2"/>
        <v>4</v>
      </c>
      <c r="E23" s="8">
        <f t="shared" si="3"/>
        <v>5</v>
      </c>
      <c r="F23" s="8">
        <f t="shared" si="4"/>
        <v>31</v>
      </c>
      <c r="G23" s="8">
        <f t="shared" si="5"/>
        <v>0</v>
      </c>
      <c r="H23" s="13">
        <f t="shared" si="6"/>
        <v>20</v>
      </c>
      <c r="I23" s="8">
        <f t="shared" si="7"/>
        <v>4</v>
      </c>
      <c r="J23" s="8">
        <f t="shared" si="8"/>
        <v>20</v>
      </c>
      <c r="K23" s="16" t="str">
        <f t="shared" si="9"/>
        <v>vr</v>
      </c>
      <c r="L23" s="18">
        <f t="shared" si="10"/>
        <v>45765</v>
      </c>
      <c r="M23" s="16" t="str">
        <f t="shared" si="11"/>
        <v>zo</v>
      </c>
      <c r="N23" s="18">
        <f t="shared" si="12"/>
        <v>45767</v>
      </c>
      <c r="O23" s="16" t="str">
        <f t="shared" si="13"/>
        <v>zo</v>
      </c>
      <c r="P23" s="18">
        <f t="shared" si="14"/>
        <v>45718</v>
      </c>
      <c r="Q23" s="16" t="str">
        <f t="shared" si="15"/>
        <v>do</v>
      </c>
      <c r="R23" s="18">
        <f t="shared" si="16"/>
        <v>45806</v>
      </c>
      <c r="S23" s="16" t="str">
        <f t="shared" si="17"/>
        <v>zo</v>
      </c>
      <c r="T23" s="18">
        <f t="shared" si="18"/>
        <v>45816</v>
      </c>
      <c r="U23" s="8"/>
      <c r="V23" s="8"/>
      <c r="W23" s="8"/>
      <c r="X23" s="8"/>
      <c r="Y23" s="8"/>
      <c r="Z23" s="8"/>
    </row>
    <row r="24" spans="1:26" ht="12.75" customHeight="1">
      <c r="A24" s="8">
        <v>2026</v>
      </c>
      <c r="B24" s="8">
        <f t="shared" si="0"/>
        <v>126</v>
      </c>
      <c r="C24" s="8">
        <f t="shared" si="1"/>
        <v>12</v>
      </c>
      <c r="D24" s="8">
        <f t="shared" si="2"/>
        <v>4</v>
      </c>
      <c r="E24" s="8">
        <f t="shared" si="3"/>
        <v>16</v>
      </c>
      <c r="F24" s="8">
        <f t="shared" si="4"/>
        <v>31</v>
      </c>
      <c r="G24" s="8">
        <f t="shared" si="5"/>
        <v>4</v>
      </c>
      <c r="H24" s="13">
        <f t="shared" si="6"/>
        <v>5</v>
      </c>
      <c r="I24" s="8">
        <f t="shared" si="7"/>
        <v>4</v>
      </c>
      <c r="J24" s="8">
        <f t="shared" si="8"/>
        <v>5</v>
      </c>
      <c r="K24" s="16" t="str">
        <f t="shared" si="9"/>
        <v>vr</v>
      </c>
      <c r="L24" s="18">
        <f t="shared" si="10"/>
        <v>46115</v>
      </c>
      <c r="M24" s="16" t="str">
        <f t="shared" si="11"/>
        <v>zo</v>
      </c>
      <c r="N24" s="18">
        <f t="shared" si="12"/>
        <v>46117</v>
      </c>
      <c r="O24" s="16" t="str">
        <f t="shared" si="13"/>
        <v>zo</v>
      </c>
      <c r="P24" s="18">
        <f t="shared" si="14"/>
        <v>46068</v>
      </c>
      <c r="Q24" s="16" t="str">
        <f t="shared" si="15"/>
        <v>do</v>
      </c>
      <c r="R24" s="18">
        <f t="shared" si="16"/>
        <v>46156</v>
      </c>
      <c r="S24" s="16" t="str">
        <f t="shared" si="17"/>
        <v>zo</v>
      </c>
      <c r="T24" s="18">
        <f t="shared" si="18"/>
        <v>46166</v>
      </c>
      <c r="U24" s="8"/>
      <c r="V24" s="8"/>
      <c r="W24" s="8"/>
      <c r="X24" s="8"/>
      <c r="Y24" s="8"/>
      <c r="Z24" s="8"/>
    </row>
    <row r="25" spans="1:26" ht="12.75" customHeight="1">
      <c r="A25" s="8">
        <v>2027</v>
      </c>
      <c r="B25" s="8">
        <f t="shared" si="0"/>
        <v>127</v>
      </c>
      <c r="C25" s="8">
        <f t="shared" si="1"/>
        <v>13</v>
      </c>
      <c r="D25" s="8">
        <f t="shared" si="2"/>
        <v>4</v>
      </c>
      <c r="E25" s="8">
        <f t="shared" si="3"/>
        <v>27</v>
      </c>
      <c r="F25" s="8">
        <f t="shared" si="4"/>
        <v>31</v>
      </c>
      <c r="G25" s="8">
        <f t="shared" si="5"/>
        <v>1</v>
      </c>
      <c r="H25" s="13">
        <f t="shared" si="6"/>
        <v>-3</v>
      </c>
      <c r="I25" s="8">
        <f t="shared" si="7"/>
        <v>3</v>
      </c>
      <c r="J25" s="8">
        <f t="shared" si="8"/>
        <v>28</v>
      </c>
      <c r="K25" s="16" t="str">
        <f t="shared" si="9"/>
        <v>vr</v>
      </c>
      <c r="L25" s="18">
        <f t="shared" si="10"/>
        <v>46472</v>
      </c>
      <c r="M25" s="16" t="str">
        <f t="shared" si="11"/>
        <v>zo</v>
      </c>
      <c r="N25" s="18">
        <f t="shared" si="12"/>
        <v>46474</v>
      </c>
      <c r="O25" s="16" t="str">
        <f t="shared" si="13"/>
        <v>zo</v>
      </c>
      <c r="P25" s="18">
        <f t="shared" si="14"/>
        <v>46425</v>
      </c>
      <c r="Q25" s="16" t="str">
        <f t="shared" si="15"/>
        <v>do</v>
      </c>
      <c r="R25" s="18">
        <f t="shared" si="16"/>
        <v>46513</v>
      </c>
      <c r="S25" s="16" t="str">
        <f t="shared" si="17"/>
        <v>zo</v>
      </c>
      <c r="T25" s="18">
        <f t="shared" si="18"/>
        <v>46523</v>
      </c>
      <c r="U25" s="8"/>
      <c r="V25" s="8"/>
      <c r="W25" s="8"/>
      <c r="X25" s="8"/>
      <c r="Y25" s="8"/>
      <c r="Z25" s="8"/>
    </row>
    <row r="26" spans="1:26" ht="12.75" customHeight="1">
      <c r="A26" s="8">
        <v>2028</v>
      </c>
      <c r="B26" s="8">
        <f t="shared" si="0"/>
        <v>128</v>
      </c>
      <c r="C26" s="8">
        <f t="shared" si="1"/>
        <v>14</v>
      </c>
      <c r="D26" s="8">
        <f t="shared" si="2"/>
        <v>5</v>
      </c>
      <c r="E26" s="8">
        <f t="shared" si="3"/>
        <v>8</v>
      </c>
      <c r="F26" s="8">
        <f t="shared" si="4"/>
        <v>32</v>
      </c>
      <c r="G26" s="8">
        <f t="shared" si="5"/>
        <v>1</v>
      </c>
      <c r="H26" s="13">
        <f t="shared" si="6"/>
        <v>16</v>
      </c>
      <c r="I26" s="8">
        <f t="shared" si="7"/>
        <v>4</v>
      </c>
      <c r="J26" s="8">
        <f t="shared" si="8"/>
        <v>16</v>
      </c>
      <c r="K26" s="16" t="str">
        <f t="shared" si="9"/>
        <v>vr</v>
      </c>
      <c r="L26" s="18">
        <f t="shared" si="10"/>
        <v>46857</v>
      </c>
      <c r="M26" s="16" t="str">
        <f t="shared" si="11"/>
        <v>zo</v>
      </c>
      <c r="N26" s="18">
        <f t="shared" si="12"/>
        <v>46859</v>
      </c>
      <c r="O26" s="16" t="str">
        <f t="shared" si="13"/>
        <v>zo</v>
      </c>
      <c r="P26" s="18">
        <f t="shared" si="14"/>
        <v>46810</v>
      </c>
      <c r="Q26" s="16" t="str">
        <f t="shared" si="15"/>
        <v>do</v>
      </c>
      <c r="R26" s="18">
        <f t="shared" si="16"/>
        <v>46898</v>
      </c>
      <c r="S26" s="16" t="str">
        <f t="shared" si="17"/>
        <v>zo</v>
      </c>
      <c r="T26" s="18">
        <f t="shared" si="18"/>
        <v>46908</v>
      </c>
      <c r="U26" s="8"/>
      <c r="V26" s="8"/>
      <c r="W26" s="8"/>
      <c r="X26" s="8"/>
      <c r="Y26" s="8"/>
      <c r="Z26" s="8"/>
    </row>
    <row r="27" spans="1:26" ht="12.75" customHeight="1">
      <c r="A27" s="8">
        <v>2029</v>
      </c>
      <c r="B27" s="8">
        <f t="shared" si="0"/>
        <v>129</v>
      </c>
      <c r="C27" s="8">
        <f t="shared" si="1"/>
        <v>15</v>
      </c>
      <c r="D27" s="8">
        <f t="shared" si="2"/>
        <v>5</v>
      </c>
      <c r="E27" s="8">
        <f t="shared" si="3"/>
        <v>19</v>
      </c>
      <c r="F27" s="8">
        <f t="shared" si="4"/>
        <v>32</v>
      </c>
      <c r="G27" s="8">
        <f t="shared" si="5"/>
        <v>5</v>
      </c>
      <c r="H27" s="13">
        <f t="shared" si="6"/>
        <v>1</v>
      </c>
      <c r="I27" s="8">
        <f t="shared" si="7"/>
        <v>4</v>
      </c>
      <c r="J27" s="8">
        <f t="shared" si="8"/>
        <v>1</v>
      </c>
      <c r="K27" s="16" t="str">
        <f t="shared" si="9"/>
        <v>vr</v>
      </c>
      <c r="L27" s="18">
        <f t="shared" si="10"/>
        <v>47207</v>
      </c>
      <c r="M27" s="16" t="str">
        <f t="shared" si="11"/>
        <v>zo</v>
      </c>
      <c r="N27" s="18">
        <f t="shared" si="12"/>
        <v>47209</v>
      </c>
      <c r="O27" s="16" t="str">
        <f t="shared" si="13"/>
        <v>zo</v>
      </c>
      <c r="P27" s="18">
        <f t="shared" si="14"/>
        <v>47160</v>
      </c>
      <c r="Q27" s="16" t="str">
        <f t="shared" si="15"/>
        <v>do</v>
      </c>
      <c r="R27" s="18">
        <f t="shared" si="16"/>
        <v>47248</v>
      </c>
      <c r="S27" s="16" t="str">
        <f t="shared" si="17"/>
        <v>zo</v>
      </c>
      <c r="T27" s="18">
        <f t="shared" si="18"/>
        <v>47258</v>
      </c>
      <c r="U27" s="8"/>
      <c r="V27" s="8"/>
      <c r="W27" s="8"/>
      <c r="X27" s="8"/>
      <c r="Y27" s="8"/>
      <c r="Z27" s="8"/>
    </row>
    <row r="28" spans="1:26" ht="12.75" customHeight="1">
      <c r="A28" s="8">
        <v>2030</v>
      </c>
      <c r="B28" s="8">
        <f t="shared" si="0"/>
        <v>130</v>
      </c>
      <c r="C28" s="8">
        <f t="shared" si="1"/>
        <v>16</v>
      </c>
      <c r="D28" s="8">
        <f t="shared" si="2"/>
        <v>5</v>
      </c>
      <c r="E28" s="8">
        <f t="shared" si="3"/>
        <v>1</v>
      </c>
      <c r="F28" s="8">
        <f t="shared" si="4"/>
        <v>32</v>
      </c>
      <c r="G28" s="8">
        <f t="shared" si="5"/>
        <v>3</v>
      </c>
      <c r="H28" s="13">
        <f t="shared" si="6"/>
        <v>21</v>
      </c>
      <c r="I28" s="8">
        <f t="shared" si="7"/>
        <v>4</v>
      </c>
      <c r="J28" s="8">
        <f t="shared" si="8"/>
        <v>21</v>
      </c>
      <c r="K28" s="16" t="str">
        <f t="shared" si="9"/>
        <v>vr</v>
      </c>
      <c r="L28" s="18">
        <f t="shared" si="10"/>
        <v>47592</v>
      </c>
      <c r="M28" s="16" t="str">
        <f t="shared" si="11"/>
        <v>zo</v>
      </c>
      <c r="N28" s="18">
        <f t="shared" si="12"/>
        <v>47594</v>
      </c>
      <c r="O28" s="16" t="str">
        <f t="shared" si="13"/>
        <v>zo</v>
      </c>
      <c r="P28" s="18">
        <f t="shared" si="14"/>
        <v>47545</v>
      </c>
      <c r="Q28" s="16" t="str">
        <f t="shared" si="15"/>
        <v>do</v>
      </c>
      <c r="R28" s="18">
        <f t="shared" si="16"/>
        <v>47633</v>
      </c>
      <c r="S28" s="16" t="str">
        <f t="shared" si="17"/>
        <v>zo</v>
      </c>
      <c r="T28" s="18">
        <f t="shared" si="18"/>
        <v>47643</v>
      </c>
      <c r="U28" s="8"/>
      <c r="V28" s="8"/>
      <c r="W28" s="8"/>
      <c r="X28" s="8"/>
      <c r="Y28" s="8"/>
      <c r="Z28" s="8"/>
    </row>
    <row r="29" spans="1:26" ht="12.75" customHeight="1">
      <c r="A29" s="8">
        <v>2031</v>
      </c>
      <c r="B29" s="8">
        <f t="shared" si="0"/>
        <v>131</v>
      </c>
      <c r="C29" s="8">
        <f t="shared" si="1"/>
        <v>17</v>
      </c>
      <c r="D29" s="8">
        <f t="shared" si="2"/>
        <v>6</v>
      </c>
      <c r="E29" s="8">
        <f t="shared" si="3"/>
        <v>11</v>
      </c>
      <c r="F29" s="8">
        <f t="shared" si="4"/>
        <v>32</v>
      </c>
      <c r="G29" s="8">
        <f t="shared" si="5"/>
        <v>1</v>
      </c>
      <c r="H29" s="13">
        <f t="shared" si="6"/>
        <v>13</v>
      </c>
      <c r="I29" s="8">
        <f t="shared" si="7"/>
        <v>4</v>
      </c>
      <c r="J29" s="8">
        <f t="shared" si="8"/>
        <v>13</v>
      </c>
      <c r="K29" s="16" t="str">
        <f t="shared" si="9"/>
        <v>vr</v>
      </c>
      <c r="L29" s="18">
        <f t="shared" si="10"/>
        <v>47949</v>
      </c>
      <c r="M29" s="16" t="str">
        <f t="shared" si="11"/>
        <v>zo</v>
      </c>
      <c r="N29" s="18">
        <f t="shared" si="12"/>
        <v>47951</v>
      </c>
      <c r="O29" s="16" t="str">
        <f t="shared" si="13"/>
        <v>zo</v>
      </c>
      <c r="P29" s="18">
        <f t="shared" si="14"/>
        <v>47902</v>
      </c>
      <c r="Q29" s="16" t="str">
        <f t="shared" si="15"/>
        <v>do</v>
      </c>
      <c r="R29" s="18">
        <f t="shared" si="16"/>
        <v>47990</v>
      </c>
      <c r="S29" s="16" t="str">
        <f t="shared" si="17"/>
        <v>zo</v>
      </c>
      <c r="T29" s="18">
        <f t="shared" si="18"/>
        <v>48000</v>
      </c>
      <c r="U29" s="8"/>
      <c r="V29" s="8"/>
      <c r="W29" s="8"/>
      <c r="X29" s="8"/>
      <c r="Y29" s="8"/>
      <c r="Z29" s="8"/>
    </row>
    <row r="30" spans="1:26" ht="12.75" customHeight="1">
      <c r="A30" s="8">
        <v>2032</v>
      </c>
      <c r="B30" s="8">
        <f t="shared" si="0"/>
        <v>132</v>
      </c>
      <c r="C30" s="8">
        <f t="shared" si="1"/>
        <v>18</v>
      </c>
      <c r="D30" s="8">
        <f t="shared" si="2"/>
        <v>6</v>
      </c>
      <c r="E30" s="8">
        <f t="shared" si="3"/>
        <v>22</v>
      </c>
      <c r="F30" s="8">
        <f t="shared" si="4"/>
        <v>33</v>
      </c>
      <c r="G30" s="8">
        <f t="shared" si="5"/>
        <v>6</v>
      </c>
      <c r="H30" s="13">
        <f t="shared" si="6"/>
        <v>-3</v>
      </c>
      <c r="I30" s="8">
        <f t="shared" si="7"/>
        <v>3</v>
      </c>
      <c r="J30" s="8">
        <f t="shared" si="8"/>
        <v>28</v>
      </c>
      <c r="K30" s="16" t="str">
        <f t="shared" si="9"/>
        <v>vr</v>
      </c>
      <c r="L30" s="18">
        <f t="shared" si="10"/>
        <v>48299</v>
      </c>
      <c r="M30" s="16" t="str">
        <f t="shared" si="11"/>
        <v>zo</v>
      </c>
      <c r="N30" s="18">
        <f t="shared" si="12"/>
        <v>48301</v>
      </c>
      <c r="O30" s="16" t="str">
        <f t="shared" si="13"/>
        <v>zo</v>
      </c>
      <c r="P30" s="18">
        <f t="shared" si="14"/>
        <v>48252</v>
      </c>
      <c r="Q30" s="16" t="str">
        <f t="shared" si="15"/>
        <v>do</v>
      </c>
      <c r="R30" s="18">
        <f t="shared" si="16"/>
        <v>48340</v>
      </c>
      <c r="S30" s="16" t="str">
        <f t="shared" si="17"/>
        <v>zo</v>
      </c>
      <c r="T30" s="18">
        <f t="shared" si="18"/>
        <v>48350</v>
      </c>
      <c r="U30" s="8"/>
      <c r="V30" s="8"/>
      <c r="W30" s="8"/>
      <c r="X30" s="8"/>
      <c r="Y30" s="8"/>
      <c r="Z30" s="8"/>
    </row>
    <row r="31" spans="1:26" ht="12.75" customHeight="1">
      <c r="A31" s="8">
        <v>2033</v>
      </c>
      <c r="B31" s="8">
        <f t="shared" si="0"/>
        <v>133</v>
      </c>
      <c r="C31" s="8">
        <f t="shared" si="1"/>
        <v>0</v>
      </c>
      <c r="D31" s="8">
        <f t="shared" si="2"/>
        <v>0</v>
      </c>
      <c r="E31" s="8">
        <f t="shared" si="3"/>
        <v>4</v>
      </c>
      <c r="F31" s="8">
        <f t="shared" si="4"/>
        <v>33</v>
      </c>
      <c r="G31" s="8">
        <f t="shared" si="5"/>
        <v>4</v>
      </c>
      <c r="H31" s="13">
        <f t="shared" si="6"/>
        <v>17</v>
      </c>
      <c r="I31" s="8">
        <f t="shared" si="7"/>
        <v>4</v>
      </c>
      <c r="J31" s="8">
        <f t="shared" si="8"/>
        <v>17</v>
      </c>
      <c r="K31" s="16" t="str">
        <f t="shared" si="9"/>
        <v>vr</v>
      </c>
      <c r="L31" s="18">
        <f t="shared" si="10"/>
        <v>48684</v>
      </c>
      <c r="M31" s="16" t="str">
        <f t="shared" si="11"/>
        <v>zo</v>
      </c>
      <c r="N31" s="18">
        <f t="shared" si="12"/>
        <v>48686</v>
      </c>
      <c r="O31" s="16" t="str">
        <f t="shared" si="13"/>
        <v>zo</v>
      </c>
      <c r="P31" s="18">
        <f t="shared" si="14"/>
        <v>48637</v>
      </c>
      <c r="Q31" s="16" t="str">
        <f t="shared" si="15"/>
        <v>do</v>
      </c>
      <c r="R31" s="18">
        <f t="shared" si="16"/>
        <v>48725</v>
      </c>
      <c r="S31" s="16" t="str">
        <f t="shared" si="17"/>
        <v>zo</v>
      </c>
      <c r="T31" s="18">
        <f t="shared" si="18"/>
        <v>48735</v>
      </c>
      <c r="U31" s="8"/>
      <c r="V31" s="8"/>
      <c r="W31" s="8"/>
      <c r="X31" s="8"/>
      <c r="Y31" s="8"/>
      <c r="Z31" s="8"/>
    </row>
    <row r="32" spans="1:26" ht="12.75" customHeight="1">
      <c r="A32" s="8">
        <v>2034</v>
      </c>
      <c r="B32" s="8">
        <f t="shared" si="0"/>
        <v>134</v>
      </c>
      <c r="C32" s="8">
        <f t="shared" si="1"/>
        <v>1</v>
      </c>
      <c r="D32" s="8">
        <f t="shared" si="2"/>
        <v>0</v>
      </c>
      <c r="E32" s="8">
        <f t="shared" si="3"/>
        <v>15</v>
      </c>
      <c r="F32" s="8">
        <f t="shared" si="4"/>
        <v>33</v>
      </c>
      <c r="G32" s="8">
        <f t="shared" si="5"/>
        <v>1</v>
      </c>
      <c r="H32" s="13">
        <f t="shared" si="6"/>
        <v>9</v>
      </c>
      <c r="I32" s="8">
        <f t="shared" si="7"/>
        <v>4</v>
      </c>
      <c r="J32" s="8">
        <f t="shared" si="8"/>
        <v>9</v>
      </c>
      <c r="K32" s="16" t="str">
        <f t="shared" si="9"/>
        <v>vr</v>
      </c>
      <c r="L32" s="18">
        <f t="shared" si="10"/>
        <v>49041</v>
      </c>
      <c r="M32" s="16" t="str">
        <f t="shared" si="11"/>
        <v>zo</v>
      </c>
      <c r="N32" s="18">
        <f t="shared" si="12"/>
        <v>49043</v>
      </c>
      <c r="O32" s="16" t="str">
        <f t="shared" si="13"/>
        <v>zo</v>
      </c>
      <c r="P32" s="18">
        <f t="shared" si="14"/>
        <v>48994</v>
      </c>
      <c r="Q32" s="16" t="str">
        <f t="shared" si="15"/>
        <v>do</v>
      </c>
      <c r="R32" s="18">
        <f t="shared" si="16"/>
        <v>49082</v>
      </c>
      <c r="S32" s="16" t="str">
        <f t="shared" si="17"/>
        <v>zo</v>
      </c>
      <c r="T32" s="18">
        <f t="shared" si="18"/>
        <v>49092</v>
      </c>
      <c r="U32" s="8"/>
      <c r="V32" s="8"/>
      <c r="W32" s="8"/>
      <c r="X32" s="8"/>
      <c r="Y32" s="8"/>
      <c r="Z32" s="8"/>
    </row>
    <row r="33" spans="1:26" ht="12.75" customHeight="1">
      <c r="A33" s="8">
        <v>2035</v>
      </c>
      <c r="B33" s="8">
        <f t="shared" si="0"/>
        <v>135</v>
      </c>
      <c r="C33" s="8">
        <f t="shared" si="1"/>
        <v>2</v>
      </c>
      <c r="D33" s="8">
        <f t="shared" si="2"/>
        <v>0</v>
      </c>
      <c r="E33" s="8">
        <f t="shared" si="3"/>
        <v>26</v>
      </c>
      <c r="F33" s="8">
        <f t="shared" si="4"/>
        <v>33</v>
      </c>
      <c r="G33" s="8">
        <f t="shared" si="5"/>
        <v>5</v>
      </c>
      <c r="H33" s="13">
        <f t="shared" si="6"/>
        <v>-6</v>
      </c>
      <c r="I33" s="8">
        <f t="shared" si="7"/>
        <v>3</v>
      </c>
      <c r="J33" s="8">
        <f t="shared" si="8"/>
        <v>25</v>
      </c>
      <c r="K33" s="16" t="str">
        <f t="shared" si="9"/>
        <v>vr</v>
      </c>
      <c r="L33" s="18">
        <f t="shared" si="10"/>
        <v>49391</v>
      </c>
      <c r="M33" s="16" t="str">
        <f t="shared" si="11"/>
        <v>zo</v>
      </c>
      <c r="N33" s="18">
        <f t="shared" si="12"/>
        <v>49393</v>
      </c>
      <c r="O33" s="16" t="str">
        <f t="shared" si="13"/>
        <v>zo</v>
      </c>
      <c r="P33" s="18">
        <f t="shared" si="14"/>
        <v>49344</v>
      </c>
      <c r="Q33" s="16" t="str">
        <f t="shared" si="15"/>
        <v>do</v>
      </c>
      <c r="R33" s="18">
        <f t="shared" si="16"/>
        <v>49432</v>
      </c>
      <c r="S33" s="16" t="str">
        <f t="shared" si="17"/>
        <v>zo</v>
      </c>
      <c r="T33" s="18">
        <f t="shared" si="18"/>
        <v>49442</v>
      </c>
      <c r="U33" s="8"/>
      <c r="V33" s="8"/>
      <c r="W33" s="8"/>
      <c r="X33" s="8"/>
      <c r="Y33" s="8"/>
      <c r="Z33" s="8"/>
    </row>
    <row r="34" spans="1:26" ht="12.75" customHeight="1">
      <c r="A34" s="8">
        <v>2036</v>
      </c>
      <c r="B34" s="8">
        <f t="shared" si="0"/>
        <v>136</v>
      </c>
      <c r="C34" s="8">
        <f t="shared" si="1"/>
        <v>3</v>
      </c>
      <c r="D34" s="8">
        <f t="shared" si="2"/>
        <v>1</v>
      </c>
      <c r="E34" s="8">
        <f t="shared" si="3"/>
        <v>7</v>
      </c>
      <c r="F34" s="8">
        <f t="shared" si="4"/>
        <v>34</v>
      </c>
      <c r="G34" s="8">
        <f t="shared" si="5"/>
        <v>5</v>
      </c>
      <c r="H34" s="13">
        <f t="shared" si="6"/>
        <v>13</v>
      </c>
      <c r="I34" s="8">
        <f t="shared" si="7"/>
        <v>4</v>
      </c>
      <c r="J34" s="8">
        <f t="shared" si="8"/>
        <v>13</v>
      </c>
      <c r="K34" s="16" t="str">
        <f t="shared" si="9"/>
        <v>vr</v>
      </c>
      <c r="L34" s="18">
        <f t="shared" si="10"/>
        <v>49776</v>
      </c>
      <c r="M34" s="16" t="str">
        <f t="shared" si="11"/>
        <v>zo</v>
      </c>
      <c r="N34" s="18">
        <f t="shared" si="12"/>
        <v>49778</v>
      </c>
      <c r="O34" s="16" t="str">
        <f t="shared" si="13"/>
        <v>zo</v>
      </c>
      <c r="P34" s="18">
        <f t="shared" si="14"/>
        <v>49729</v>
      </c>
      <c r="Q34" s="16" t="str">
        <f t="shared" si="15"/>
        <v>do</v>
      </c>
      <c r="R34" s="18">
        <f t="shared" si="16"/>
        <v>49817</v>
      </c>
      <c r="S34" s="16" t="str">
        <f t="shared" si="17"/>
        <v>zo</v>
      </c>
      <c r="T34" s="18">
        <f t="shared" si="18"/>
        <v>49827</v>
      </c>
      <c r="U34" s="8"/>
      <c r="V34" s="8"/>
      <c r="W34" s="8"/>
      <c r="X34" s="8"/>
      <c r="Y34" s="8"/>
      <c r="Z34" s="8"/>
    </row>
    <row r="35" spans="1:26" ht="12.75" customHeight="1">
      <c r="A35" s="8">
        <v>2037</v>
      </c>
      <c r="B35" s="8">
        <f t="shared" si="0"/>
        <v>137</v>
      </c>
      <c r="C35" s="8">
        <f t="shared" si="1"/>
        <v>4</v>
      </c>
      <c r="D35" s="8">
        <f t="shared" si="2"/>
        <v>1</v>
      </c>
      <c r="E35" s="8">
        <f t="shared" si="3"/>
        <v>18</v>
      </c>
      <c r="F35" s="8">
        <f t="shared" si="4"/>
        <v>34</v>
      </c>
      <c r="G35" s="8">
        <f t="shared" si="5"/>
        <v>2</v>
      </c>
      <c r="H35" s="13">
        <f t="shared" si="6"/>
        <v>5</v>
      </c>
      <c r="I35" s="8">
        <f t="shared" si="7"/>
        <v>4</v>
      </c>
      <c r="J35" s="8">
        <f t="shared" si="8"/>
        <v>5</v>
      </c>
      <c r="K35" s="16" t="str">
        <f t="shared" si="9"/>
        <v>vr</v>
      </c>
      <c r="L35" s="18">
        <f t="shared" si="10"/>
        <v>50133</v>
      </c>
      <c r="M35" s="16" t="str">
        <f t="shared" si="11"/>
        <v>zo</v>
      </c>
      <c r="N35" s="18">
        <f t="shared" si="12"/>
        <v>50135</v>
      </c>
      <c r="O35" s="16" t="str">
        <f t="shared" si="13"/>
        <v>zo</v>
      </c>
      <c r="P35" s="18">
        <f t="shared" si="14"/>
        <v>50086</v>
      </c>
      <c r="Q35" s="16" t="str">
        <f t="shared" si="15"/>
        <v>do</v>
      </c>
      <c r="R35" s="18">
        <f t="shared" si="16"/>
        <v>50174</v>
      </c>
      <c r="S35" s="16" t="str">
        <f t="shared" si="17"/>
        <v>zo</v>
      </c>
      <c r="T35" s="18">
        <f t="shared" si="18"/>
        <v>50184</v>
      </c>
      <c r="U35" s="8"/>
      <c r="V35" s="8"/>
      <c r="W35" s="8"/>
      <c r="X35" s="8"/>
      <c r="Y35" s="8"/>
      <c r="Z35" s="8"/>
    </row>
    <row r="36" spans="1:26" ht="12.75" customHeight="1">
      <c r="A36" s="8">
        <v>2038</v>
      </c>
      <c r="B36" s="8">
        <f t="shared" si="0"/>
        <v>138</v>
      </c>
      <c r="C36" s="8">
        <f t="shared" si="1"/>
        <v>5</v>
      </c>
      <c r="D36" s="8">
        <f t="shared" si="2"/>
        <v>1</v>
      </c>
      <c r="E36" s="8">
        <f t="shared" si="3"/>
        <v>0</v>
      </c>
      <c r="F36" s="8">
        <f t="shared" si="4"/>
        <v>34</v>
      </c>
      <c r="G36" s="8">
        <f t="shared" si="5"/>
        <v>0</v>
      </c>
      <c r="H36" s="13">
        <f t="shared" si="6"/>
        <v>25</v>
      </c>
      <c r="I36" s="8">
        <f t="shared" si="7"/>
        <v>4</v>
      </c>
      <c r="J36" s="8">
        <f t="shared" si="8"/>
        <v>25</v>
      </c>
      <c r="K36" s="16" t="str">
        <f t="shared" si="9"/>
        <v>vr</v>
      </c>
      <c r="L36" s="18">
        <f t="shared" si="10"/>
        <v>50518</v>
      </c>
      <c r="M36" s="16" t="str">
        <f t="shared" si="11"/>
        <v>zo</v>
      </c>
      <c r="N36" s="18">
        <f t="shared" si="12"/>
        <v>50520</v>
      </c>
      <c r="O36" s="16" t="str">
        <f t="shared" si="13"/>
        <v>zo</v>
      </c>
      <c r="P36" s="18">
        <f t="shared" si="14"/>
        <v>50471</v>
      </c>
      <c r="Q36" s="16" t="str">
        <f t="shared" si="15"/>
        <v>do</v>
      </c>
      <c r="R36" s="18">
        <f t="shared" si="16"/>
        <v>50559</v>
      </c>
      <c r="S36" s="16" t="str">
        <f t="shared" si="17"/>
        <v>zo</v>
      </c>
      <c r="T36" s="18">
        <f t="shared" si="18"/>
        <v>50569</v>
      </c>
      <c r="U36" s="8"/>
      <c r="V36" s="8"/>
      <c r="W36" s="8"/>
      <c r="X36" s="8"/>
      <c r="Y36" s="8"/>
      <c r="Z36" s="8"/>
    </row>
    <row r="37" spans="1:26" ht="12.75" customHeight="1">
      <c r="A37" s="8">
        <v>2039</v>
      </c>
      <c r="B37" s="8">
        <f t="shared" si="0"/>
        <v>139</v>
      </c>
      <c r="C37" s="8">
        <f t="shared" si="1"/>
        <v>6</v>
      </c>
      <c r="D37" s="8">
        <f t="shared" si="2"/>
        <v>2</v>
      </c>
      <c r="E37" s="8">
        <f t="shared" si="3"/>
        <v>10</v>
      </c>
      <c r="F37" s="8">
        <f t="shared" si="4"/>
        <v>34</v>
      </c>
      <c r="G37" s="8">
        <f t="shared" si="5"/>
        <v>5</v>
      </c>
      <c r="H37" s="13">
        <f t="shared" si="6"/>
        <v>10</v>
      </c>
      <c r="I37" s="8">
        <f t="shared" si="7"/>
        <v>4</v>
      </c>
      <c r="J37" s="8">
        <f t="shared" si="8"/>
        <v>10</v>
      </c>
      <c r="K37" s="16" t="str">
        <f t="shared" si="9"/>
        <v>vr</v>
      </c>
      <c r="L37" s="18">
        <f t="shared" si="10"/>
        <v>50868</v>
      </c>
      <c r="M37" s="16" t="str">
        <f t="shared" si="11"/>
        <v>zo</v>
      </c>
      <c r="N37" s="18">
        <f t="shared" si="12"/>
        <v>50870</v>
      </c>
      <c r="O37" s="16" t="str">
        <f t="shared" si="13"/>
        <v>zo</v>
      </c>
      <c r="P37" s="18">
        <f t="shared" si="14"/>
        <v>50821</v>
      </c>
      <c r="Q37" s="16" t="str">
        <f t="shared" si="15"/>
        <v>do</v>
      </c>
      <c r="R37" s="18">
        <f t="shared" si="16"/>
        <v>50909</v>
      </c>
      <c r="S37" s="16" t="str">
        <f t="shared" si="17"/>
        <v>zo</v>
      </c>
      <c r="T37" s="18">
        <f t="shared" si="18"/>
        <v>50919</v>
      </c>
      <c r="U37" s="8"/>
      <c r="V37" s="8"/>
      <c r="W37" s="8"/>
      <c r="X37" s="8"/>
      <c r="Y37" s="8"/>
      <c r="Z37" s="8"/>
    </row>
    <row r="38" spans="1:26" ht="12.75" customHeight="1">
      <c r="A38" s="8">
        <v>2040</v>
      </c>
      <c r="B38" s="8">
        <f t="shared" si="0"/>
        <v>140</v>
      </c>
      <c r="C38" s="8">
        <f t="shared" si="1"/>
        <v>7</v>
      </c>
      <c r="D38" s="8">
        <f t="shared" si="2"/>
        <v>2</v>
      </c>
      <c r="E38" s="8">
        <f t="shared" si="3"/>
        <v>21</v>
      </c>
      <c r="F38" s="8">
        <f t="shared" si="4"/>
        <v>35</v>
      </c>
      <c r="G38" s="8">
        <f t="shared" si="5"/>
        <v>3</v>
      </c>
      <c r="H38" s="13">
        <f t="shared" si="6"/>
        <v>1</v>
      </c>
      <c r="I38" s="8">
        <f t="shared" si="7"/>
        <v>4</v>
      </c>
      <c r="J38" s="8">
        <f t="shared" si="8"/>
        <v>1</v>
      </c>
      <c r="K38" s="16" t="str">
        <f t="shared" si="9"/>
        <v>vr</v>
      </c>
      <c r="L38" s="18">
        <f t="shared" si="10"/>
        <v>51225</v>
      </c>
      <c r="M38" s="16" t="str">
        <f t="shared" si="11"/>
        <v>zo</v>
      </c>
      <c r="N38" s="18">
        <f t="shared" si="12"/>
        <v>51227</v>
      </c>
      <c r="O38" s="16" t="str">
        <f t="shared" si="13"/>
        <v>zo</v>
      </c>
      <c r="P38" s="18">
        <f t="shared" si="14"/>
        <v>51178</v>
      </c>
      <c r="Q38" s="16" t="str">
        <f t="shared" si="15"/>
        <v>do</v>
      </c>
      <c r="R38" s="18">
        <f t="shared" si="16"/>
        <v>51266</v>
      </c>
      <c r="S38" s="16" t="str">
        <f t="shared" si="17"/>
        <v>zo</v>
      </c>
      <c r="T38" s="18">
        <f t="shared" si="18"/>
        <v>51276</v>
      </c>
      <c r="U38" s="8"/>
      <c r="V38" s="8"/>
      <c r="W38" s="8"/>
      <c r="X38" s="8"/>
      <c r="Y38" s="8"/>
      <c r="Z38" s="8"/>
    </row>
    <row r="39" spans="1:26" ht="12.75" customHeight="1">
      <c r="A39" s="8">
        <v>2041</v>
      </c>
      <c r="B39" s="8">
        <f t="shared" si="0"/>
        <v>141</v>
      </c>
      <c r="C39" s="8">
        <f t="shared" si="1"/>
        <v>8</v>
      </c>
      <c r="D39" s="8">
        <f t="shared" si="2"/>
        <v>3</v>
      </c>
      <c r="E39" s="8">
        <f t="shared" si="3"/>
        <v>2</v>
      </c>
      <c r="F39" s="8">
        <f t="shared" si="4"/>
        <v>35</v>
      </c>
      <c r="G39" s="8">
        <f t="shared" si="5"/>
        <v>2</v>
      </c>
      <c r="H39" s="13">
        <f t="shared" si="6"/>
        <v>21</v>
      </c>
      <c r="I39" s="8">
        <f t="shared" si="7"/>
        <v>4</v>
      </c>
      <c r="J39" s="8">
        <f t="shared" si="8"/>
        <v>21</v>
      </c>
      <c r="K39" s="16" t="str">
        <f t="shared" si="9"/>
        <v>vr</v>
      </c>
      <c r="L39" s="18">
        <f t="shared" si="10"/>
        <v>51610</v>
      </c>
      <c r="M39" s="16" t="str">
        <f t="shared" si="11"/>
        <v>zo</v>
      </c>
      <c r="N39" s="18">
        <f t="shared" si="12"/>
        <v>51612</v>
      </c>
      <c r="O39" s="16" t="str">
        <f t="shared" si="13"/>
        <v>zo</v>
      </c>
      <c r="P39" s="18">
        <f t="shared" si="14"/>
        <v>51563</v>
      </c>
      <c r="Q39" s="16" t="str">
        <f t="shared" si="15"/>
        <v>do</v>
      </c>
      <c r="R39" s="18">
        <f t="shared" si="16"/>
        <v>51651</v>
      </c>
      <c r="S39" s="16" t="str">
        <f t="shared" si="17"/>
        <v>zo</v>
      </c>
      <c r="T39" s="18">
        <f t="shared" si="18"/>
        <v>51661</v>
      </c>
      <c r="U39" s="8"/>
      <c r="V39" s="8"/>
      <c r="W39" s="8"/>
      <c r="X39" s="8"/>
      <c r="Y39" s="8"/>
      <c r="Z39" s="8"/>
    </row>
    <row r="40" spans="1:26" ht="12.75" customHeight="1">
      <c r="A40" s="8">
        <v>2042</v>
      </c>
      <c r="B40" s="8">
        <f t="shared" si="0"/>
        <v>142</v>
      </c>
      <c r="C40" s="8">
        <f t="shared" si="1"/>
        <v>9</v>
      </c>
      <c r="D40" s="8">
        <f t="shared" si="2"/>
        <v>3</v>
      </c>
      <c r="E40" s="8">
        <f t="shared" si="3"/>
        <v>13</v>
      </c>
      <c r="F40" s="8">
        <f t="shared" si="4"/>
        <v>35</v>
      </c>
      <c r="G40" s="8">
        <f t="shared" si="5"/>
        <v>6</v>
      </c>
      <c r="H40" s="13">
        <f t="shared" si="6"/>
        <v>6</v>
      </c>
      <c r="I40" s="8">
        <f t="shared" si="7"/>
        <v>4</v>
      </c>
      <c r="J40" s="8">
        <f t="shared" si="8"/>
        <v>6</v>
      </c>
      <c r="K40" s="16" t="str">
        <f t="shared" si="9"/>
        <v>vr</v>
      </c>
      <c r="L40" s="18">
        <f t="shared" si="10"/>
        <v>51960</v>
      </c>
      <c r="M40" s="16" t="str">
        <f t="shared" si="11"/>
        <v>zo</v>
      </c>
      <c r="N40" s="18">
        <f t="shared" si="12"/>
        <v>51962</v>
      </c>
      <c r="O40" s="16" t="str">
        <f t="shared" si="13"/>
        <v>zo</v>
      </c>
      <c r="P40" s="18">
        <f t="shared" si="14"/>
        <v>51913</v>
      </c>
      <c r="Q40" s="16" t="str">
        <f t="shared" si="15"/>
        <v>do</v>
      </c>
      <c r="R40" s="18">
        <f t="shared" si="16"/>
        <v>52001</v>
      </c>
      <c r="S40" s="16" t="str">
        <f t="shared" si="17"/>
        <v>zo</v>
      </c>
      <c r="T40" s="18">
        <f t="shared" si="18"/>
        <v>52011</v>
      </c>
      <c r="U40" s="8"/>
      <c r="V40" s="8"/>
      <c r="W40" s="8"/>
      <c r="X40" s="8"/>
      <c r="Y40" s="8"/>
      <c r="Z40" s="8"/>
    </row>
    <row r="41" spans="1:26" ht="12.75" customHeight="1">
      <c r="A41" s="8">
        <v>2043</v>
      </c>
      <c r="B41" s="8">
        <f t="shared" si="0"/>
        <v>143</v>
      </c>
      <c r="C41" s="8">
        <f t="shared" si="1"/>
        <v>10</v>
      </c>
      <c r="D41" s="8">
        <f t="shared" si="2"/>
        <v>3</v>
      </c>
      <c r="E41" s="8">
        <f t="shared" si="3"/>
        <v>24</v>
      </c>
      <c r="F41" s="8">
        <f t="shared" si="4"/>
        <v>35</v>
      </c>
      <c r="G41" s="8">
        <f t="shared" si="5"/>
        <v>3</v>
      </c>
      <c r="H41" s="13">
        <f t="shared" si="6"/>
        <v>-2</v>
      </c>
      <c r="I41" s="8">
        <f t="shared" si="7"/>
        <v>3</v>
      </c>
      <c r="J41" s="8">
        <f t="shared" si="8"/>
        <v>29</v>
      </c>
      <c r="K41" s="16" t="str">
        <f t="shared" si="9"/>
        <v>vr</v>
      </c>
      <c r="L41" s="18">
        <f t="shared" si="10"/>
        <v>52317</v>
      </c>
      <c r="M41" s="16" t="str">
        <f t="shared" si="11"/>
        <v>zo</v>
      </c>
      <c r="N41" s="18">
        <f t="shared" si="12"/>
        <v>52319</v>
      </c>
      <c r="O41" s="16" t="str">
        <f t="shared" si="13"/>
        <v>zo</v>
      </c>
      <c r="P41" s="18">
        <f t="shared" si="14"/>
        <v>52270</v>
      </c>
      <c r="Q41" s="16" t="str">
        <f t="shared" si="15"/>
        <v>do</v>
      </c>
      <c r="R41" s="18">
        <f t="shared" si="16"/>
        <v>52358</v>
      </c>
      <c r="S41" s="16" t="str">
        <f t="shared" si="17"/>
        <v>zo</v>
      </c>
      <c r="T41" s="18">
        <f t="shared" si="18"/>
        <v>52368</v>
      </c>
      <c r="U41" s="8"/>
      <c r="V41" s="8"/>
      <c r="W41" s="8"/>
      <c r="X41" s="8"/>
      <c r="Y41" s="8"/>
      <c r="Z41" s="8"/>
    </row>
    <row r="42" spans="1:26" ht="12.75" customHeight="1">
      <c r="A42" s="8">
        <v>2044</v>
      </c>
      <c r="B42" s="8">
        <f t="shared" si="0"/>
        <v>144</v>
      </c>
      <c r="C42" s="8">
        <f t="shared" si="1"/>
        <v>11</v>
      </c>
      <c r="D42" s="8">
        <f t="shared" si="2"/>
        <v>4</v>
      </c>
      <c r="E42" s="8">
        <f t="shared" si="3"/>
        <v>5</v>
      </c>
      <c r="F42" s="8">
        <f t="shared" si="4"/>
        <v>36</v>
      </c>
      <c r="G42" s="8">
        <f t="shared" si="5"/>
        <v>3</v>
      </c>
      <c r="H42" s="13">
        <f t="shared" si="6"/>
        <v>17</v>
      </c>
      <c r="I42" s="8">
        <f t="shared" si="7"/>
        <v>4</v>
      </c>
      <c r="J42" s="8">
        <f t="shared" si="8"/>
        <v>17</v>
      </c>
      <c r="K42" s="16" t="str">
        <f t="shared" si="9"/>
        <v>vr</v>
      </c>
      <c r="L42" s="18">
        <f t="shared" si="10"/>
        <v>52702</v>
      </c>
      <c r="M42" s="16" t="str">
        <f t="shared" si="11"/>
        <v>zo</v>
      </c>
      <c r="N42" s="18">
        <f t="shared" si="12"/>
        <v>52704</v>
      </c>
      <c r="O42" s="16" t="str">
        <f t="shared" si="13"/>
        <v>zo</v>
      </c>
      <c r="P42" s="18">
        <f t="shared" si="14"/>
        <v>52655</v>
      </c>
      <c r="Q42" s="16" t="str">
        <f t="shared" si="15"/>
        <v>do</v>
      </c>
      <c r="R42" s="18">
        <f t="shared" si="16"/>
        <v>52743</v>
      </c>
      <c r="S42" s="16" t="str">
        <f t="shared" si="17"/>
        <v>zo</v>
      </c>
      <c r="T42" s="18">
        <f t="shared" si="18"/>
        <v>52753</v>
      </c>
      <c r="U42" s="8"/>
      <c r="V42" s="8"/>
      <c r="W42" s="8"/>
      <c r="X42" s="8"/>
      <c r="Y42" s="8"/>
      <c r="Z42" s="8"/>
    </row>
    <row r="43" spans="1:26" ht="12.75" customHeight="1">
      <c r="A43" s="8">
        <v>2045</v>
      </c>
      <c r="B43" s="8">
        <f t="shared" si="0"/>
        <v>145</v>
      </c>
      <c r="C43" s="8">
        <f t="shared" si="1"/>
        <v>12</v>
      </c>
      <c r="D43" s="8">
        <f t="shared" si="2"/>
        <v>4</v>
      </c>
      <c r="E43" s="8">
        <f t="shared" si="3"/>
        <v>16</v>
      </c>
      <c r="F43" s="8">
        <f t="shared" si="4"/>
        <v>36</v>
      </c>
      <c r="G43" s="8">
        <f t="shared" si="5"/>
        <v>0</v>
      </c>
      <c r="H43" s="13">
        <f t="shared" si="6"/>
        <v>9</v>
      </c>
      <c r="I43" s="8">
        <f t="shared" si="7"/>
        <v>4</v>
      </c>
      <c r="J43" s="8">
        <f t="shared" si="8"/>
        <v>9</v>
      </c>
      <c r="K43" s="16" t="str">
        <f t="shared" si="9"/>
        <v>vr</v>
      </c>
      <c r="L43" s="18">
        <f t="shared" si="10"/>
        <v>53059</v>
      </c>
      <c r="M43" s="16" t="str">
        <f t="shared" si="11"/>
        <v>zo</v>
      </c>
      <c r="N43" s="18">
        <f t="shared" si="12"/>
        <v>53061</v>
      </c>
      <c r="O43" s="16" t="str">
        <f t="shared" si="13"/>
        <v>zo</v>
      </c>
      <c r="P43" s="18">
        <f t="shared" si="14"/>
        <v>53012</v>
      </c>
      <c r="Q43" s="16" t="str">
        <f t="shared" si="15"/>
        <v>do</v>
      </c>
      <c r="R43" s="18">
        <f t="shared" si="16"/>
        <v>53100</v>
      </c>
      <c r="S43" s="16" t="str">
        <f t="shared" si="17"/>
        <v>zo</v>
      </c>
      <c r="T43" s="18">
        <f t="shared" si="18"/>
        <v>53110</v>
      </c>
      <c r="U43" s="8"/>
      <c r="V43" s="8"/>
      <c r="W43" s="8"/>
      <c r="X43" s="8"/>
      <c r="Y43" s="8"/>
      <c r="Z43" s="8"/>
    </row>
    <row r="44" spans="1:26" ht="12.75" customHeight="1">
      <c r="A44" s="8">
        <v>2046</v>
      </c>
      <c r="B44" s="8">
        <f t="shared" si="0"/>
        <v>146</v>
      </c>
      <c r="C44" s="8">
        <f t="shared" si="1"/>
        <v>13</v>
      </c>
      <c r="D44" s="8">
        <f t="shared" si="2"/>
        <v>4</v>
      </c>
      <c r="E44" s="8">
        <f t="shared" si="3"/>
        <v>27</v>
      </c>
      <c r="F44" s="8">
        <f t="shared" si="4"/>
        <v>36</v>
      </c>
      <c r="G44" s="8">
        <f t="shared" si="5"/>
        <v>4</v>
      </c>
      <c r="H44" s="13">
        <f t="shared" si="6"/>
        <v>-6</v>
      </c>
      <c r="I44" s="8">
        <f t="shared" si="7"/>
        <v>3</v>
      </c>
      <c r="J44" s="8">
        <f t="shared" si="8"/>
        <v>25</v>
      </c>
      <c r="K44" s="16" t="str">
        <f t="shared" si="9"/>
        <v>vr</v>
      </c>
      <c r="L44" s="18">
        <f t="shared" si="10"/>
        <v>53409</v>
      </c>
      <c r="M44" s="16" t="str">
        <f t="shared" si="11"/>
        <v>zo</v>
      </c>
      <c r="N44" s="18">
        <f t="shared" si="12"/>
        <v>53411</v>
      </c>
      <c r="O44" s="16" t="str">
        <f t="shared" si="13"/>
        <v>zo</v>
      </c>
      <c r="P44" s="18">
        <f t="shared" si="14"/>
        <v>53362</v>
      </c>
      <c r="Q44" s="16" t="str">
        <f t="shared" si="15"/>
        <v>do</v>
      </c>
      <c r="R44" s="18">
        <f t="shared" si="16"/>
        <v>53450</v>
      </c>
      <c r="S44" s="16" t="str">
        <f t="shared" si="17"/>
        <v>zo</v>
      </c>
      <c r="T44" s="18">
        <f t="shared" si="18"/>
        <v>53460</v>
      </c>
      <c r="U44" s="8"/>
      <c r="V44" s="8"/>
      <c r="W44" s="8"/>
      <c r="X44" s="8"/>
      <c r="Y44" s="8"/>
      <c r="Z44" s="8"/>
    </row>
    <row r="45" spans="1:26" ht="12.75" customHeight="1">
      <c r="A45" s="8">
        <v>2047</v>
      </c>
      <c r="B45" s="8">
        <f t="shared" si="0"/>
        <v>147</v>
      </c>
      <c r="C45" s="8">
        <f t="shared" si="1"/>
        <v>14</v>
      </c>
      <c r="D45" s="8">
        <f t="shared" si="2"/>
        <v>5</v>
      </c>
      <c r="E45" s="8">
        <f t="shared" si="3"/>
        <v>8</v>
      </c>
      <c r="F45" s="8">
        <f t="shared" si="4"/>
        <v>36</v>
      </c>
      <c r="G45" s="8">
        <f t="shared" si="5"/>
        <v>3</v>
      </c>
      <c r="H45" s="13">
        <f t="shared" si="6"/>
        <v>14</v>
      </c>
      <c r="I45" s="8">
        <f t="shared" si="7"/>
        <v>4</v>
      </c>
      <c r="J45" s="8">
        <f t="shared" si="8"/>
        <v>14</v>
      </c>
      <c r="K45" s="16" t="str">
        <f t="shared" si="9"/>
        <v>vr</v>
      </c>
      <c r="L45" s="18">
        <f t="shared" si="10"/>
        <v>53794</v>
      </c>
      <c r="M45" s="16" t="str">
        <f t="shared" si="11"/>
        <v>zo</v>
      </c>
      <c r="N45" s="18">
        <f t="shared" si="12"/>
        <v>53796</v>
      </c>
      <c r="O45" s="16" t="str">
        <f t="shared" si="13"/>
        <v>zo</v>
      </c>
      <c r="P45" s="18">
        <f t="shared" si="14"/>
        <v>53747</v>
      </c>
      <c r="Q45" s="16" t="str">
        <f t="shared" si="15"/>
        <v>do</v>
      </c>
      <c r="R45" s="18">
        <f t="shared" si="16"/>
        <v>53835</v>
      </c>
      <c r="S45" s="16" t="str">
        <f t="shared" si="17"/>
        <v>zo</v>
      </c>
      <c r="T45" s="18">
        <f t="shared" si="18"/>
        <v>53845</v>
      </c>
      <c r="U45" s="8"/>
      <c r="V45" s="8"/>
      <c r="W45" s="8"/>
      <c r="X45" s="8"/>
      <c r="Y45" s="8"/>
      <c r="Z45" s="8"/>
    </row>
    <row r="46" spans="1:26" ht="12.75" customHeight="1">
      <c r="A46" s="8">
        <v>2048</v>
      </c>
      <c r="B46" s="8">
        <f t="shared" si="0"/>
        <v>148</v>
      </c>
      <c r="C46" s="8">
        <f t="shared" si="1"/>
        <v>15</v>
      </c>
      <c r="D46" s="8">
        <f t="shared" si="2"/>
        <v>5</v>
      </c>
      <c r="E46" s="8">
        <f t="shared" si="3"/>
        <v>19</v>
      </c>
      <c r="F46" s="8">
        <f t="shared" si="4"/>
        <v>37</v>
      </c>
      <c r="G46" s="8">
        <f t="shared" si="5"/>
        <v>1</v>
      </c>
      <c r="H46" s="13">
        <f t="shared" si="6"/>
        <v>5</v>
      </c>
      <c r="I46" s="8">
        <f t="shared" si="7"/>
        <v>4</v>
      </c>
      <c r="J46" s="8">
        <f t="shared" si="8"/>
        <v>5</v>
      </c>
      <c r="K46" s="16" t="str">
        <f t="shared" si="9"/>
        <v>vr</v>
      </c>
      <c r="L46" s="18">
        <f t="shared" si="10"/>
        <v>54151</v>
      </c>
      <c r="M46" s="16" t="str">
        <f t="shared" si="11"/>
        <v>zo</v>
      </c>
      <c r="N46" s="18">
        <f t="shared" si="12"/>
        <v>54153</v>
      </c>
      <c r="O46" s="16" t="str">
        <f t="shared" si="13"/>
        <v>zo</v>
      </c>
      <c r="P46" s="18">
        <f t="shared" si="14"/>
        <v>54104</v>
      </c>
      <c r="Q46" s="16" t="str">
        <f t="shared" si="15"/>
        <v>do</v>
      </c>
      <c r="R46" s="18">
        <f t="shared" si="16"/>
        <v>54192</v>
      </c>
      <c r="S46" s="16" t="str">
        <f t="shared" si="17"/>
        <v>zo</v>
      </c>
      <c r="T46" s="18">
        <f t="shared" si="18"/>
        <v>54202</v>
      </c>
      <c r="U46" s="8"/>
      <c r="V46" s="8"/>
      <c r="W46" s="8"/>
      <c r="X46" s="8"/>
      <c r="Y46" s="8"/>
      <c r="Z46" s="8"/>
    </row>
    <row r="47" spans="1:26" ht="12.75" customHeight="1">
      <c r="A47" s="8">
        <v>2049</v>
      </c>
      <c r="B47" s="8">
        <f t="shared" si="0"/>
        <v>149</v>
      </c>
      <c r="C47" s="8">
        <f t="shared" si="1"/>
        <v>16</v>
      </c>
      <c r="D47" s="8">
        <f t="shared" si="2"/>
        <v>5</v>
      </c>
      <c r="E47" s="8">
        <f t="shared" si="3"/>
        <v>1</v>
      </c>
      <c r="F47" s="8">
        <f t="shared" si="4"/>
        <v>37</v>
      </c>
      <c r="G47" s="8">
        <f t="shared" si="5"/>
        <v>6</v>
      </c>
      <c r="H47" s="13">
        <f t="shared" si="6"/>
        <v>18</v>
      </c>
      <c r="I47" s="8">
        <f t="shared" si="7"/>
        <v>4</v>
      </c>
      <c r="J47" s="8">
        <f t="shared" si="8"/>
        <v>18</v>
      </c>
      <c r="K47" s="16" t="str">
        <f t="shared" si="9"/>
        <v>vr</v>
      </c>
      <c r="L47" s="18">
        <f t="shared" si="10"/>
        <v>54529</v>
      </c>
      <c r="M47" s="16" t="str">
        <f t="shared" si="11"/>
        <v>zo</v>
      </c>
      <c r="N47" s="18">
        <f t="shared" si="12"/>
        <v>54531</v>
      </c>
      <c r="O47" s="16" t="str">
        <f t="shared" si="13"/>
        <v>zo</v>
      </c>
      <c r="P47" s="18">
        <f t="shared" si="14"/>
        <v>54482</v>
      </c>
      <c r="Q47" s="16" t="str">
        <f t="shared" si="15"/>
        <v>do</v>
      </c>
      <c r="R47" s="18">
        <f t="shared" si="16"/>
        <v>54570</v>
      </c>
      <c r="S47" s="16" t="str">
        <f t="shared" si="17"/>
        <v>zo</v>
      </c>
      <c r="T47" s="18">
        <f t="shared" si="18"/>
        <v>54580</v>
      </c>
      <c r="U47" s="8"/>
      <c r="V47" s="8"/>
      <c r="W47" s="8"/>
      <c r="X47" s="8"/>
      <c r="Y47" s="8"/>
      <c r="Z47" s="8"/>
    </row>
    <row r="48" spans="1:26" ht="12.75" customHeight="1">
      <c r="A48" s="8">
        <v>2050</v>
      </c>
      <c r="B48" s="8">
        <f t="shared" si="0"/>
        <v>150</v>
      </c>
      <c r="C48" s="8">
        <f t="shared" si="1"/>
        <v>17</v>
      </c>
      <c r="D48" s="8">
        <f t="shared" si="2"/>
        <v>6</v>
      </c>
      <c r="E48" s="8">
        <f t="shared" si="3"/>
        <v>11</v>
      </c>
      <c r="F48" s="8">
        <f t="shared" si="4"/>
        <v>37</v>
      </c>
      <c r="G48" s="8">
        <f t="shared" si="5"/>
        <v>4</v>
      </c>
      <c r="H48" s="13">
        <f t="shared" si="6"/>
        <v>10</v>
      </c>
      <c r="I48" s="8">
        <f t="shared" si="7"/>
        <v>4</v>
      </c>
      <c r="J48" s="8">
        <f t="shared" si="8"/>
        <v>10</v>
      </c>
      <c r="K48" s="16" t="str">
        <f t="shared" si="9"/>
        <v>vr</v>
      </c>
      <c r="L48" s="18">
        <f t="shared" si="10"/>
        <v>54886</v>
      </c>
      <c r="M48" s="16" t="str">
        <f t="shared" si="11"/>
        <v>zo</v>
      </c>
      <c r="N48" s="18">
        <f t="shared" si="12"/>
        <v>54888</v>
      </c>
      <c r="O48" s="16" t="str">
        <f t="shared" si="13"/>
        <v>zo</v>
      </c>
      <c r="P48" s="18">
        <f t="shared" si="14"/>
        <v>54839</v>
      </c>
      <c r="Q48" s="16" t="str">
        <f t="shared" si="15"/>
        <v>do</v>
      </c>
      <c r="R48" s="18">
        <f t="shared" si="16"/>
        <v>54927</v>
      </c>
      <c r="S48" s="16" t="str">
        <f t="shared" si="17"/>
        <v>zo</v>
      </c>
      <c r="T48" s="18">
        <f t="shared" si="18"/>
        <v>54937</v>
      </c>
      <c r="U48" s="8"/>
      <c r="V48" s="8"/>
      <c r="W48" s="8"/>
      <c r="X48" s="8"/>
      <c r="Y48" s="8"/>
      <c r="Z48" s="8"/>
    </row>
    <row r="49" spans="1:26" ht="12.75" customHeight="1">
      <c r="A49" s="8">
        <v>2051</v>
      </c>
      <c r="B49" s="8">
        <f t="shared" si="0"/>
        <v>151</v>
      </c>
      <c r="C49" s="8">
        <f t="shared" si="1"/>
        <v>18</v>
      </c>
      <c r="D49" s="8">
        <f t="shared" si="2"/>
        <v>6</v>
      </c>
      <c r="E49" s="8">
        <f t="shared" si="3"/>
        <v>22</v>
      </c>
      <c r="F49" s="8">
        <f t="shared" si="4"/>
        <v>37</v>
      </c>
      <c r="G49" s="8">
        <f t="shared" si="5"/>
        <v>1</v>
      </c>
      <c r="H49" s="13">
        <f t="shared" si="6"/>
        <v>2</v>
      </c>
      <c r="I49" s="8">
        <f t="shared" si="7"/>
        <v>4</v>
      </c>
      <c r="J49" s="8">
        <f t="shared" si="8"/>
        <v>2</v>
      </c>
      <c r="K49" s="16" t="str">
        <f t="shared" si="9"/>
        <v>vr</v>
      </c>
      <c r="L49" s="18">
        <f t="shared" si="10"/>
        <v>55243</v>
      </c>
      <c r="M49" s="16" t="str">
        <f t="shared" si="11"/>
        <v>zo</v>
      </c>
      <c r="N49" s="18">
        <f t="shared" si="12"/>
        <v>55245</v>
      </c>
      <c r="O49" s="16" t="str">
        <f t="shared" si="13"/>
        <v>zo</v>
      </c>
      <c r="P49" s="18">
        <f t="shared" si="14"/>
        <v>55196</v>
      </c>
      <c r="Q49" s="16" t="str">
        <f t="shared" si="15"/>
        <v>do</v>
      </c>
      <c r="R49" s="18">
        <f t="shared" si="16"/>
        <v>55284</v>
      </c>
      <c r="S49" s="16" t="str">
        <f t="shared" si="17"/>
        <v>zo</v>
      </c>
      <c r="T49" s="18">
        <f t="shared" si="18"/>
        <v>55294</v>
      </c>
      <c r="U49" s="8"/>
      <c r="V49" s="8"/>
      <c r="W49" s="8"/>
      <c r="X49" s="8"/>
      <c r="Y49" s="8"/>
      <c r="Z49" s="8"/>
    </row>
    <row r="50" spans="1:26" ht="12.75" customHeight="1">
      <c r="A50" s="8">
        <v>2052</v>
      </c>
      <c r="B50" s="8">
        <f t="shared" si="0"/>
        <v>152</v>
      </c>
      <c r="C50" s="8">
        <f t="shared" si="1"/>
        <v>0</v>
      </c>
      <c r="D50" s="8">
        <f t="shared" si="2"/>
        <v>0</v>
      </c>
      <c r="E50" s="8">
        <f t="shared" si="3"/>
        <v>4</v>
      </c>
      <c r="F50" s="8">
        <f t="shared" si="4"/>
        <v>38</v>
      </c>
      <c r="G50" s="8">
        <f t="shared" si="5"/>
        <v>0</v>
      </c>
      <c r="H50" s="13">
        <f t="shared" si="6"/>
        <v>21</v>
      </c>
      <c r="I50" s="8">
        <f t="shared" si="7"/>
        <v>4</v>
      </c>
      <c r="J50" s="8">
        <f t="shared" si="8"/>
        <v>21</v>
      </c>
      <c r="K50" s="16" t="str">
        <f t="shared" si="9"/>
        <v>vr</v>
      </c>
      <c r="L50" s="18">
        <f t="shared" si="10"/>
        <v>55628</v>
      </c>
      <c r="M50" s="16" t="str">
        <f t="shared" si="11"/>
        <v>zo</v>
      </c>
      <c r="N50" s="18">
        <f t="shared" si="12"/>
        <v>55630</v>
      </c>
      <c r="O50" s="16" t="str">
        <f t="shared" si="13"/>
        <v>zo</v>
      </c>
      <c r="P50" s="18">
        <f t="shared" si="14"/>
        <v>55581</v>
      </c>
      <c r="Q50" s="16" t="str">
        <f t="shared" si="15"/>
        <v>do</v>
      </c>
      <c r="R50" s="18">
        <f t="shared" si="16"/>
        <v>55669</v>
      </c>
      <c r="S50" s="16" t="str">
        <f t="shared" si="17"/>
        <v>zo</v>
      </c>
      <c r="T50" s="18">
        <f t="shared" si="18"/>
        <v>55679</v>
      </c>
      <c r="U50" s="8"/>
      <c r="V50" s="8"/>
      <c r="W50" s="8"/>
      <c r="X50" s="8"/>
      <c r="Y50" s="8"/>
      <c r="Z50" s="8"/>
    </row>
    <row r="51" spans="1:26" ht="12.75" customHeight="1">
      <c r="A51" s="8">
        <v>2053</v>
      </c>
      <c r="B51" s="8">
        <f t="shared" si="0"/>
        <v>153</v>
      </c>
      <c r="C51" s="8">
        <f t="shared" si="1"/>
        <v>1</v>
      </c>
      <c r="D51" s="8">
        <f t="shared" si="2"/>
        <v>0</v>
      </c>
      <c r="E51" s="8">
        <f t="shared" si="3"/>
        <v>15</v>
      </c>
      <c r="F51" s="8">
        <f t="shared" si="4"/>
        <v>38</v>
      </c>
      <c r="G51" s="8">
        <f t="shared" si="5"/>
        <v>4</v>
      </c>
      <c r="H51" s="13">
        <f t="shared" si="6"/>
        <v>6</v>
      </c>
      <c r="I51" s="8">
        <f t="shared" si="7"/>
        <v>4</v>
      </c>
      <c r="J51" s="8">
        <f t="shared" si="8"/>
        <v>6</v>
      </c>
      <c r="K51" s="16" t="str">
        <f t="shared" si="9"/>
        <v>vr</v>
      </c>
      <c r="L51" s="18">
        <f t="shared" si="10"/>
        <v>55978</v>
      </c>
      <c r="M51" s="16" t="str">
        <f t="shared" si="11"/>
        <v>zo</v>
      </c>
      <c r="N51" s="18">
        <f t="shared" si="12"/>
        <v>55980</v>
      </c>
      <c r="O51" s="16" t="str">
        <f t="shared" si="13"/>
        <v>zo</v>
      </c>
      <c r="P51" s="18">
        <f t="shared" si="14"/>
        <v>55931</v>
      </c>
      <c r="Q51" s="16" t="str">
        <f t="shared" si="15"/>
        <v>do</v>
      </c>
      <c r="R51" s="18">
        <f t="shared" si="16"/>
        <v>56019</v>
      </c>
      <c r="S51" s="16" t="str">
        <f t="shared" si="17"/>
        <v>zo</v>
      </c>
      <c r="T51" s="18">
        <f t="shared" si="18"/>
        <v>56029</v>
      </c>
      <c r="U51" s="8"/>
      <c r="V51" s="8"/>
      <c r="W51" s="8"/>
      <c r="X51" s="8"/>
      <c r="Y51" s="8"/>
      <c r="Z51" s="8"/>
    </row>
    <row r="52" spans="1:26" ht="12.75" customHeight="1">
      <c r="A52" s="8">
        <v>2054</v>
      </c>
      <c r="B52" s="8">
        <f t="shared" si="0"/>
        <v>154</v>
      </c>
      <c r="C52" s="8">
        <f t="shared" si="1"/>
        <v>2</v>
      </c>
      <c r="D52" s="8">
        <f t="shared" si="2"/>
        <v>0</v>
      </c>
      <c r="E52" s="8">
        <f t="shared" si="3"/>
        <v>26</v>
      </c>
      <c r="F52" s="8">
        <f t="shared" si="4"/>
        <v>38</v>
      </c>
      <c r="G52" s="8">
        <f t="shared" si="5"/>
        <v>1</v>
      </c>
      <c r="H52" s="13">
        <f t="shared" si="6"/>
        <v>-2</v>
      </c>
      <c r="I52" s="8">
        <f t="shared" si="7"/>
        <v>3</v>
      </c>
      <c r="J52" s="8">
        <f t="shared" si="8"/>
        <v>29</v>
      </c>
      <c r="K52" s="16" t="str">
        <f t="shared" si="9"/>
        <v>vr</v>
      </c>
      <c r="L52" s="18">
        <f t="shared" si="10"/>
        <v>56335</v>
      </c>
      <c r="M52" s="16" t="str">
        <f t="shared" si="11"/>
        <v>zo</v>
      </c>
      <c r="N52" s="18">
        <f t="shared" si="12"/>
        <v>56337</v>
      </c>
      <c r="O52" s="16" t="str">
        <f t="shared" si="13"/>
        <v>zo</v>
      </c>
      <c r="P52" s="18">
        <f t="shared" si="14"/>
        <v>56288</v>
      </c>
      <c r="Q52" s="16" t="str">
        <f t="shared" si="15"/>
        <v>do</v>
      </c>
      <c r="R52" s="18">
        <f t="shared" si="16"/>
        <v>56376</v>
      </c>
      <c r="S52" s="16" t="str">
        <f t="shared" si="17"/>
        <v>zo</v>
      </c>
      <c r="T52" s="18">
        <f t="shared" si="18"/>
        <v>56386</v>
      </c>
      <c r="U52" s="8"/>
      <c r="V52" s="8"/>
      <c r="W52" s="8"/>
      <c r="X52" s="8"/>
      <c r="Y52" s="8"/>
      <c r="Z52" s="8"/>
    </row>
    <row r="53" spans="1:26" ht="12.75" customHeight="1">
      <c r="A53" s="8">
        <v>2055</v>
      </c>
      <c r="B53" s="8">
        <f t="shared" si="0"/>
        <v>155</v>
      </c>
      <c r="C53" s="8">
        <f t="shared" si="1"/>
        <v>3</v>
      </c>
      <c r="D53" s="8">
        <f t="shared" si="2"/>
        <v>1</v>
      </c>
      <c r="E53" s="8">
        <f t="shared" si="3"/>
        <v>7</v>
      </c>
      <c r="F53" s="8">
        <f t="shared" si="4"/>
        <v>38</v>
      </c>
      <c r="G53" s="8">
        <f t="shared" si="5"/>
        <v>0</v>
      </c>
      <c r="H53" s="13">
        <f t="shared" si="6"/>
        <v>18</v>
      </c>
      <c r="I53" s="8">
        <f t="shared" si="7"/>
        <v>4</v>
      </c>
      <c r="J53" s="8">
        <f t="shared" si="8"/>
        <v>18</v>
      </c>
      <c r="K53" s="16" t="str">
        <f t="shared" si="9"/>
        <v>vr</v>
      </c>
      <c r="L53" s="18">
        <f t="shared" si="10"/>
        <v>56720</v>
      </c>
      <c r="M53" s="16" t="str">
        <f t="shared" si="11"/>
        <v>zo</v>
      </c>
      <c r="N53" s="18">
        <f t="shared" si="12"/>
        <v>56722</v>
      </c>
      <c r="O53" s="16" t="str">
        <f t="shared" si="13"/>
        <v>zo</v>
      </c>
      <c r="P53" s="18">
        <f t="shared" si="14"/>
        <v>56673</v>
      </c>
      <c r="Q53" s="16" t="str">
        <f t="shared" si="15"/>
        <v>do</v>
      </c>
      <c r="R53" s="18">
        <f t="shared" si="16"/>
        <v>56761</v>
      </c>
      <c r="S53" s="16" t="str">
        <f t="shared" si="17"/>
        <v>zo</v>
      </c>
      <c r="T53" s="18">
        <f t="shared" si="18"/>
        <v>56771</v>
      </c>
      <c r="U53" s="8"/>
      <c r="V53" s="8"/>
      <c r="W53" s="8"/>
      <c r="X53" s="8"/>
      <c r="Y53" s="8"/>
      <c r="Z53" s="8"/>
    </row>
    <row r="54" spans="1:26" ht="12.75" customHeight="1">
      <c r="A54" s="8">
        <v>2056</v>
      </c>
      <c r="B54" s="8">
        <f t="shared" si="0"/>
        <v>156</v>
      </c>
      <c r="C54" s="8">
        <f t="shared" si="1"/>
        <v>4</v>
      </c>
      <c r="D54" s="8">
        <f t="shared" si="2"/>
        <v>1</v>
      </c>
      <c r="E54" s="8">
        <f t="shared" si="3"/>
        <v>18</v>
      </c>
      <c r="F54" s="8">
        <f t="shared" si="4"/>
        <v>39</v>
      </c>
      <c r="G54" s="8">
        <f t="shared" si="5"/>
        <v>5</v>
      </c>
      <c r="H54" s="13">
        <f t="shared" si="6"/>
        <v>2</v>
      </c>
      <c r="I54" s="8">
        <f t="shared" si="7"/>
        <v>4</v>
      </c>
      <c r="J54" s="8">
        <f t="shared" si="8"/>
        <v>2</v>
      </c>
      <c r="K54" s="16" t="str">
        <f t="shared" si="9"/>
        <v>vr</v>
      </c>
      <c r="L54" s="18">
        <f t="shared" si="10"/>
        <v>57070</v>
      </c>
      <c r="M54" s="16" t="str">
        <f t="shared" si="11"/>
        <v>zo</v>
      </c>
      <c r="N54" s="18">
        <f t="shared" si="12"/>
        <v>57072</v>
      </c>
      <c r="O54" s="16" t="str">
        <f t="shared" si="13"/>
        <v>zo</v>
      </c>
      <c r="P54" s="18">
        <f t="shared" si="14"/>
        <v>57023</v>
      </c>
      <c r="Q54" s="16" t="str">
        <f t="shared" si="15"/>
        <v>do</v>
      </c>
      <c r="R54" s="18">
        <f t="shared" si="16"/>
        <v>57111</v>
      </c>
      <c r="S54" s="16" t="str">
        <f t="shared" si="17"/>
        <v>zo</v>
      </c>
      <c r="T54" s="18">
        <f t="shared" si="18"/>
        <v>57121</v>
      </c>
      <c r="U54" s="8"/>
      <c r="V54" s="8"/>
      <c r="W54" s="8"/>
      <c r="X54" s="8"/>
      <c r="Y54" s="8"/>
      <c r="Z54" s="8"/>
    </row>
    <row r="55" spans="1:26" ht="12.75" customHeight="1">
      <c r="A55" s="8">
        <v>2057</v>
      </c>
      <c r="B55" s="8">
        <f t="shared" si="0"/>
        <v>157</v>
      </c>
      <c r="C55" s="8">
        <f t="shared" si="1"/>
        <v>5</v>
      </c>
      <c r="D55" s="8">
        <f t="shared" si="2"/>
        <v>1</v>
      </c>
      <c r="E55" s="8">
        <f t="shared" si="3"/>
        <v>0</v>
      </c>
      <c r="F55" s="8">
        <f t="shared" si="4"/>
        <v>39</v>
      </c>
      <c r="G55" s="8">
        <f t="shared" si="5"/>
        <v>3</v>
      </c>
      <c r="H55" s="13">
        <f t="shared" si="6"/>
        <v>22</v>
      </c>
      <c r="I55" s="8">
        <f t="shared" si="7"/>
        <v>4</v>
      </c>
      <c r="J55" s="8">
        <f t="shared" si="8"/>
        <v>22</v>
      </c>
      <c r="K55" s="16" t="str">
        <f t="shared" si="9"/>
        <v>vr</v>
      </c>
      <c r="L55" s="18">
        <f t="shared" si="10"/>
        <v>57455</v>
      </c>
      <c r="M55" s="16" t="str">
        <f t="shared" si="11"/>
        <v>zo</v>
      </c>
      <c r="N55" s="18">
        <f t="shared" si="12"/>
        <v>57457</v>
      </c>
      <c r="O55" s="16" t="str">
        <f t="shared" si="13"/>
        <v>zo</v>
      </c>
      <c r="P55" s="18">
        <f t="shared" si="14"/>
        <v>57408</v>
      </c>
      <c r="Q55" s="16" t="str">
        <f t="shared" si="15"/>
        <v>do</v>
      </c>
      <c r="R55" s="18">
        <f t="shared" si="16"/>
        <v>57496</v>
      </c>
      <c r="S55" s="16" t="str">
        <f t="shared" si="17"/>
        <v>zo</v>
      </c>
      <c r="T55" s="18">
        <f t="shared" si="18"/>
        <v>57506</v>
      </c>
      <c r="U55" s="8"/>
      <c r="V55" s="8"/>
      <c r="W55" s="8"/>
      <c r="X55" s="8"/>
      <c r="Y55" s="8"/>
      <c r="Z55" s="8"/>
    </row>
    <row r="56" spans="1:26" ht="12.75" customHeight="1">
      <c r="A56" s="8">
        <v>2058</v>
      </c>
      <c r="B56" s="8">
        <f t="shared" si="0"/>
        <v>158</v>
      </c>
      <c r="C56" s="8">
        <f t="shared" si="1"/>
        <v>6</v>
      </c>
      <c r="D56" s="8">
        <f t="shared" si="2"/>
        <v>2</v>
      </c>
      <c r="E56" s="8">
        <f t="shared" si="3"/>
        <v>10</v>
      </c>
      <c r="F56" s="8">
        <f t="shared" si="4"/>
        <v>39</v>
      </c>
      <c r="G56" s="8">
        <f t="shared" si="5"/>
        <v>1</v>
      </c>
      <c r="H56" s="13">
        <f t="shared" si="6"/>
        <v>14</v>
      </c>
      <c r="I56" s="8">
        <f t="shared" si="7"/>
        <v>4</v>
      </c>
      <c r="J56" s="8">
        <f t="shared" si="8"/>
        <v>14</v>
      </c>
      <c r="K56" s="16" t="str">
        <f t="shared" si="9"/>
        <v>vr</v>
      </c>
      <c r="L56" s="18">
        <f t="shared" si="10"/>
        <v>57812</v>
      </c>
      <c r="M56" s="16" t="str">
        <f t="shared" si="11"/>
        <v>zo</v>
      </c>
      <c r="N56" s="18">
        <f t="shared" si="12"/>
        <v>57814</v>
      </c>
      <c r="O56" s="16" t="str">
        <f t="shared" si="13"/>
        <v>zo</v>
      </c>
      <c r="P56" s="18">
        <f t="shared" si="14"/>
        <v>57765</v>
      </c>
      <c r="Q56" s="16" t="str">
        <f t="shared" si="15"/>
        <v>do</v>
      </c>
      <c r="R56" s="18">
        <f t="shared" si="16"/>
        <v>57853</v>
      </c>
      <c r="S56" s="16" t="str">
        <f t="shared" si="17"/>
        <v>zo</v>
      </c>
      <c r="T56" s="18">
        <f t="shared" si="18"/>
        <v>57863</v>
      </c>
      <c r="U56" s="8"/>
      <c r="V56" s="8"/>
      <c r="W56" s="8"/>
      <c r="X56" s="8"/>
      <c r="Y56" s="8"/>
      <c r="Z56" s="8"/>
    </row>
    <row r="57" spans="1:26" ht="12.75" customHeight="1">
      <c r="A57" s="8">
        <v>2059</v>
      </c>
      <c r="B57" s="8">
        <f t="shared" si="0"/>
        <v>159</v>
      </c>
      <c r="C57" s="8">
        <f t="shared" si="1"/>
        <v>7</v>
      </c>
      <c r="D57" s="8">
        <f t="shared" si="2"/>
        <v>2</v>
      </c>
      <c r="E57" s="8">
        <f t="shared" si="3"/>
        <v>21</v>
      </c>
      <c r="F57" s="8">
        <f t="shared" si="4"/>
        <v>39</v>
      </c>
      <c r="G57" s="8">
        <f t="shared" si="5"/>
        <v>5</v>
      </c>
      <c r="H57" s="13">
        <f t="shared" si="6"/>
        <v>-1</v>
      </c>
      <c r="I57" s="8">
        <f t="shared" si="7"/>
        <v>3</v>
      </c>
      <c r="J57" s="8">
        <f t="shared" si="8"/>
        <v>30</v>
      </c>
      <c r="K57" s="16" t="str">
        <f t="shared" si="9"/>
        <v>vr</v>
      </c>
      <c r="L57" s="18">
        <f t="shared" si="10"/>
        <v>58162</v>
      </c>
      <c r="M57" s="16" t="str">
        <f t="shared" si="11"/>
        <v>zo</v>
      </c>
      <c r="N57" s="18">
        <f t="shared" si="12"/>
        <v>58164</v>
      </c>
      <c r="O57" s="16" t="str">
        <f t="shared" si="13"/>
        <v>zo</v>
      </c>
      <c r="P57" s="18">
        <f t="shared" si="14"/>
        <v>58115</v>
      </c>
      <c r="Q57" s="16" t="str">
        <f t="shared" si="15"/>
        <v>do</v>
      </c>
      <c r="R57" s="18">
        <f t="shared" si="16"/>
        <v>58203</v>
      </c>
      <c r="S57" s="16" t="str">
        <f t="shared" si="17"/>
        <v>zo</v>
      </c>
      <c r="T57" s="18">
        <f t="shared" si="18"/>
        <v>58213</v>
      </c>
      <c r="U57" s="8"/>
      <c r="V57" s="8"/>
      <c r="W57" s="8"/>
      <c r="X57" s="8"/>
      <c r="Y57" s="8"/>
      <c r="Z57" s="8"/>
    </row>
    <row r="58" spans="1:26" ht="12.75" customHeight="1">
      <c r="A58" s="8">
        <v>2060</v>
      </c>
      <c r="B58" s="8">
        <f t="shared" si="0"/>
        <v>160</v>
      </c>
      <c r="C58" s="8">
        <f t="shared" si="1"/>
        <v>8</v>
      </c>
      <c r="D58" s="8">
        <f t="shared" si="2"/>
        <v>3</v>
      </c>
      <c r="E58" s="8">
        <f t="shared" si="3"/>
        <v>2</v>
      </c>
      <c r="F58" s="8">
        <f t="shared" si="4"/>
        <v>40</v>
      </c>
      <c r="G58" s="8">
        <f t="shared" si="5"/>
        <v>5</v>
      </c>
      <c r="H58" s="13">
        <f t="shared" si="6"/>
        <v>18</v>
      </c>
      <c r="I58" s="8">
        <f t="shared" si="7"/>
        <v>4</v>
      </c>
      <c r="J58" s="8">
        <f t="shared" si="8"/>
        <v>18</v>
      </c>
      <c r="K58" s="16" t="str">
        <f t="shared" si="9"/>
        <v>vr</v>
      </c>
      <c r="L58" s="18">
        <f t="shared" si="10"/>
        <v>58547</v>
      </c>
      <c r="M58" s="16" t="str">
        <f t="shared" si="11"/>
        <v>zo</v>
      </c>
      <c r="N58" s="18">
        <f t="shared" si="12"/>
        <v>58549</v>
      </c>
      <c r="O58" s="16" t="str">
        <f t="shared" si="13"/>
        <v>zo</v>
      </c>
      <c r="P58" s="18">
        <f t="shared" si="14"/>
        <v>58500</v>
      </c>
      <c r="Q58" s="16" t="str">
        <f t="shared" si="15"/>
        <v>do</v>
      </c>
      <c r="R58" s="18">
        <f t="shared" si="16"/>
        <v>58588</v>
      </c>
      <c r="S58" s="16" t="str">
        <f t="shared" si="17"/>
        <v>zo</v>
      </c>
      <c r="T58" s="18">
        <f t="shared" si="18"/>
        <v>58598</v>
      </c>
      <c r="U58" s="8"/>
      <c r="V58" s="8"/>
      <c r="W58" s="8"/>
      <c r="X58" s="8"/>
      <c r="Y58" s="8"/>
      <c r="Z58" s="8"/>
    </row>
    <row r="59" spans="1:26" ht="12.75" customHeight="1">
      <c r="A59" s="8">
        <v>2061</v>
      </c>
      <c r="B59" s="8">
        <f t="shared" si="0"/>
        <v>161</v>
      </c>
      <c r="C59" s="8">
        <f t="shared" si="1"/>
        <v>9</v>
      </c>
      <c r="D59" s="8">
        <f t="shared" si="2"/>
        <v>3</v>
      </c>
      <c r="E59" s="8">
        <f t="shared" si="3"/>
        <v>13</v>
      </c>
      <c r="F59" s="8">
        <f t="shared" si="4"/>
        <v>40</v>
      </c>
      <c r="G59" s="8">
        <f t="shared" si="5"/>
        <v>2</v>
      </c>
      <c r="H59" s="13">
        <f t="shared" si="6"/>
        <v>10</v>
      </c>
      <c r="I59" s="8">
        <f t="shared" si="7"/>
        <v>4</v>
      </c>
      <c r="J59" s="8">
        <f t="shared" si="8"/>
        <v>10</v>
      </c>
      <c r="K59" s="16" t="str">
        <f t="shared" si="9"/>
        <v>vr</v>
      </c>
      <c r="L59" s="18">
        <f t="shared" si="10"/>
        <v>58904</v>
      </c>
      <c r="M59" s="16" t="str">
        <f t="shared" si="11"/>
        <v>zo</v>
      </c>
      <c r="N59" s="18">
        <f t="shared" si="12"/>
        <v>58906</v>
      </c>
      <c r="O59" s="16" t="str">
        <f t="shared" si="13"/>
        <v>zo</v>
      </c>
      <c r="P59" s="18">
        <f t="shared" si="14"/>
        <v>58857</v>
      </c>
      <c r="Q59" s="16" t="str">
        <f t="shared" si="15"/>
        <v>do</v>
      </c>
      <c r="R59" s="18">
        <f t="shared" si="16"/>
        <v>58945</v>
      </c>
      <c r="S59" s="16" t="str">
        <f t="shared" si="17"/>
        <v>zo</v>
      </c>
      <c r="T59" s="18">
        <f t="shared" si="18"/>
        <v>58955</v>
      </c>
      <c r="U59" s="8"/>
      <c r="V59" s="8"/>
      <c r="W59" s="8"/>
      <c r="X59" s="8"/>
      <c r="Y59" s="8"/>
      <c r="Z59" s="8"/>
    </row>
    <row r="60" spans="1:26" ht="12.75" customHeight="1">
      <c r="A60" s="8">
        <v>2062</v>
      </c>
      <c r="B60" s="8">
        <f t="shared" si="0"/>
        <v>162</v>
      </c>
      <c r="C60" s="8">
        <f t="shared" si="1"/>
        <v>10</v>
      </c>
      <c r="D60" s="8">
        <f t="shared" si="2"/>
        <v>3</v>
      </c>
      <c r="E60" s="8">
        <f t="shared" si="3"/>
        <v>24</v>
      </c>
      <c r="F60" s="8">
        <f t="shared" si="4"/>
        <v>40</v>
      </c>
      <c r="G60" s="8">
        <f t="shared" si="5"/>
        <v>6</v>
      </c>
      <c r="H60" s="13">
        <f t="shared" si="6"/>
        <v>-5</v>
      </c>
      <c r="I60" s="8">
        <f t="shared" si="7"/>
        <v>3</v>
      </c>
      <c r="J60" s="8">
        <f t="shared" si="8"/>
        <v>26</v>
      </c>
      <c r="K60" s="16" t="str">
        <f t="shared" si="9"/>
        <v>vr</v>
      </c>
      <c r="L60" s="18">
        <f t="shared" si="10"/>
        <v>59254</v>
      </c>
      <c r="M60" s="16" t="str">
        <f t="shared" si="11"/>
        <v>zo</v>
      </c>
      <c r="N60" s="18">
        <f t="shared" si="12"/>
        <v>59256</v>
      </c>
      <c r="O60" s="16" t="str">
        <f t="shared" si="13"/>
        <v>zo</v>
      </c>
      <c r="P60" s="18">
        <f t="shared" si="14"/>
        <v>59207</v>
      </c>
      <c r="Q60" s="16" t="str">
        <f t="shared" si="15"/>
        <v>do</v>
      </c>
      <c r="R60" s="18">
        <f t="shared" si="16"/>
        <v>59295</v>
      </c>
      <c r="S60" s="16" t="str">
        <f t="shared" si="17"/>
        <v>zo</v>
      </c>
      <c r="T60" s="18">
        <f t="shared" si="18"/>
        <v>59305</v>
      </c>
      <c r="U60" s="8"/>
      <c r="V60" s="8"/>
      <c r="W60" s="8"/>
      <c r="X60" s="8"/>
      <c r="Y60" s="8"/>
      <c r="Z60" s="8"/>
    </row>
    <row r="61" spans="1:26" ht="12.75" customHeight="1">
      <c r="A61" s="8">
        <v>2063</v>
      </c>
      <c r="B61" s="8">
        <f t="shared" si="0"/>
        <v>163</v>
      </c>
      <c r="C61" s="8">
        <f t="shared" si="1"/>
        <v>11</v>
      </c>
      <c r="D61" s="8">
        <f t="shared" si="2"/>
        <v>4</v>
      </c>
      <c r="E61" s="8">
        <f t="shared" si="3"/>
        <v>5</v>
      </c>
      <c r="F61" s="8">
        <f t="shared" si="4"/>
        <v>40</v>
      </c>
      <c r="G61" s="8">
        <f t="shared" si="5"/>
        <v>5</v>
      </c>
      <c r="H61" s="13">
        <f t="shared" si="6"/>
        <v>15</v>
      </c>
      <c r="I61" s="8">
        <f t="shared" si="7"/>
        <v>4</v>
      </c>
      <c r="J61" s="8">
        <f t="shared" si="8"/>
        <v>15</v>
      </c>
      <c r="K61" s="16" t="str">
        <f t="shared" si="9"/>
        <v>vr</v>
      </c>
      <c r="L61" s="18">
        <f t="shared" si="10"/>
        <v>59639</v>
      </c>
      <c r="M61" s="16" t="str">
        <f t="shared" si="11"/>
        <v>zo</v>
      </c>
      <c r="N61" s="18">
        <f t="shared" si="12"/>
        <v>59641</v>
      </c>
      <c r="O61" s="16" t="str">
        <f t="shared" si="13"/>
        <v>zo</v>
      </c>
      <c r="P61" s="18">
        <f t="shared" si="14"/>
        <v>59592</v>
      </c>
      <c r="Q61" s="16" t="str">
        <f t="shared" si="15"/>
        <v>do</v>
      </c>
      <c r="R61" s="18">
        <f t="shared" si="16"/>
        <v>59680</v>
      </c>
      <c r="S61" s="16" t="str">
        <f t="shared" si="17"/>
        <v>zo</v>
      </c>
      <c r="T61" s="18">
        <f t="shared" si="18"/>
        <v>59690</v>
      </c>
      <c r="U61" s="8"/>
      <c r="V61" s="8"/>
      <c r="W61" s="8"/>
      <c r="X61" s="8"/>
      <c r="Y61" s="8"/>
      <c r="Z61" s="8"/>
    </row>
    <row r="62" spans="1:26" ht="12.75" customHeight="1">
      <c r="A62" s="8">
        <v>2064</v>
      </c>
      <c r="B62" s="8">
        <f t="shared" si="0"/>
        <v>164</v>
      </c>
      <c r="C62" s="8">
        <f t="shared" si="1"/>
        <v>12</v>
      </c>
      <c r="D62" s="8">
        <f t="shared" si="2"/>
        <v>4</v>
      </c>
      <c r="E62" s="8">
        <f t="shared" si="3"/>
        <v>16</v>
      </c>
      <c r="F62" s="8">
        <f t="shared" si="4"/>
        <v>41</v>
      </c>
      <c r="G62" s="8">
        <f t="shared" si="5"/>
        <v>3</v>
      </c>
      <c r="H62" s="13">
        <f t="shared" si="6"/>
        <v>6</v>
      </c>
      <c r="I62" s="8">
        <f t="shared" si="7"/>
        <v>4</v>
      </c>
      <c r="J62" s="8">
        <f t="shared" si="8"/>
        <v>6</v>
      </c>
      <c r="K62" s="16" t="str">
        <f t="shared" si="9"/>
        <v>vr</v>
      </c>
      <c r="L62" s="18">
        <f t="shared" si="10"/>
        <v>59996</v>
      </c>
      <c r="M62" s="16" t="str">
        <f t="shared" si="11"/>
        <v>zo</v>
      </c>
      <c r="N62" s="18">
        <f t="shared" si="12"/>
        <v>59998</v>
      </c>
      <c r="O62" s="16" t="str">
        <f t="shared" si="13"/>
        <v>zo</v>
      </c>
      <c r="P62" s="18">
        <f t="shared" si="14"/>
        <v>59949</v>
      </c>
      <c r="Q62" s="16" t="str">
        <f t="shared" si="15"/>
        <v>do</v>
      </c>
      <c r="R62" s="18">
        <f t="shared" si="16"/>
        <v>60037</v>
      </c>
      <c r="S62" s="16" t="str">
        <f t="shared" si="17"/>
        <v>zo</v>
      </c>
      <c r="T62" s="18">
        <f t="shared" si="18"/>
        <v>60047</v>
      </c>
      <c r="U62" s="8"/>
      <c r="V62" s="8"/>
      <c r="W62" s="8"/>
      <c r="X62" s="8"/>
      <c r="Y62" s="8"/>
      <c r="Z62" s="8"/>
    </row>
    <row r="63" spans="1:26" ht="12.75" customHeight="1">
      <c r="A63" s="8">
        <v>2065</v>
      </c>
      <c r="B63" s="8">
        <f t="shared" si="0"/>
        <v>165</v>
      </c>
      <c r="C63" s="8">
        <f t="shared" si="1"/>
        <v>13</v>
      </c>
      <c r="D63" s="8">
        <f t="shared" si="2"/>
        <v>4</v>
      </c>
      <c r="E63" s="8">
        <f t="shared" si="3"/>
        <v>27</v>
      </c>
      <c r="F63" s="8">
        <f t="shared" si="4"/>
        <v>41</v>
      </c>
      <c r="G63" s="8">
        <f t="shared" si="5"/>
        <v>0</v>
      </c>
      <c r="H63" s="13">
        <f t="shared" si="6"/>
        <v>-2</v>
      </c>
      <c r="I63" s="8">
        <f t="shared" si="7"/>
        <v>3</v>
      </c>
      <c r="J63" s="8">
        <f t="shared" si="8"/>
        <v>29</v>
      </c>
      <c r="K63" s="16" t="str">
        <f t="shared" si="9"/>
        <v>vr</v>
      </c>
      <c r="L63" s="18">
        <f t="shared" si="10"/>
        <v>60353</v>
      </c>
      <c r="M63" s="16" t="str">
        <f t="shared" si="11"/>
        <v>zo</v>
      </c>
      <c r="N63" s="18">
        <f t="shared" si="12"/>
        <v>60355</v>
      </c>
      <c r="O63" s="16" t="str">
        <f t="shared" si="13"/>
        <v>zo</v>
      </c>
      <c r="P63" s="18">
        <f t="shared" si="14"/>
        <v>60306</v>
      </c>
      <c r="Q63" s="16" t="str">
        <f t="shared" si="15"/>
        <v>do</v>
      </c>
      <c r="R63" s="18">
        <f t="shared" si="16"/>
        <v>60394</v>
      </c>
      <c r="S63" s="16" t="str">
        <f t="shared" si="17"/>
        <v>zo</v>
      </c>
      <c r="T63" s="18">
        <f t="shared" si="18"/>
        <v>60404</v>
      </c>
      <c r="U63" s="8"/>
      <c r="V63" s="8"/>
      <c r="W63" s="8"/>
      <c r="X63" s="8"/>
      <c r="Y63" s="8"/>
      <c r="Z63" s="8"/>
    </row>
    <row r="64" spans="1:26" ht="12.75" customHeight="1">
      <c r="A64" s="8">
        <v>2066</v>
      </c>
      <c r="B64" s="8">
        <f t="shared" si="0"/>
        <v>166</v>
      </c>
      <c r="C64" s="8">
        <f t="shared" si="1"/>
        <v>14</v>
      </c>
      <c r="D64" s="8">
        <f t="shared" si="2"/>
        <v>5</v>
      </c>
      <c r="E64" s="8">
        <f t="shared" si="3"/>
        <v>8</v>
      </c>
      <c r="F64" s="8">
        <f t="shared" si="4"/>
        <v>41</v>
      </c>
      <c r="G64" s="8">
        <f t="shared" si="5"/>
        <v>6</v>
      </c>
      <c r="H64" s="13">
        <f t="shared" si="6"/>
        <v>11</v>
      </c>
      <c r="I64" s="8">
        <f t="shared" si="7"/>
        <v>4</v>
      </c>
      <c r="J64" s="8">
        <f t="shared" si="8"/>
        <v>11</v>
      </c>
      <c r="K64" s="16" t="str">
        <f t="shared" si="9"/>
        <v>vr</v>
      </c>
      <c r="L64" s="18">
        <f t="shared" si="10"/>
        <v>60731</v>
      </c>
      <c r="M64" s="16" t="str">
        <f t="shared" si="11"/>
        <v>zo</v>
      </c>
      <c r="N64" s="18">
        <f t="shared" si="12"/>
        <v>60733</v>
      </c>
      <c r="O64" s="16" t="str">
        <f t="shared" si="13"/>
        <v>zo</v>
      </c>
      <c r="P64" s="18">
        <f t="shared" si="14"/>
        <v>60684</v>
      </c>
      <c r="Q64" s="16" t="str">
        <f t="shared" si="15"/>
        <v>do</v>
      </c>
      <c r="R64" s="18">
        <f t="shared" si="16"/>
        <v>60772</v>
      </c>
      <c r="S64" s="16" t="str">
        <f t="shared" si="17"/>
        <v>zo</v>
      </c>
      <c r="T64" s="18">
        <f t="shared" si="18"/>
        <v>60782</v>
      </c>
      <c r="U64" s="8"/>
      <c r="V64" s="8"/>
      <c r="W64" s="8"/>
      <c r="X64" s="8"/>
      <c r="Y64" s="8"/>
      <c r="Z64" s="8"/>
    </row>
    <row r="65" spans="1:26" ht="12.75" customHeight="1">
      <c r="A65" s="8">
        <v>2067</v>
      </c>
      <c r="B65" s="8">
        <f t="shared" si="0"/>
        <v>167</v>
      </c>
      <c r="C65" s="8">
        <f t="shared" si="1"/>
        <v>15</v>
      </c>
      <c r="D65" s="8">
        <f t="shared" si="2"/>
        <v>5</v>
      </c>
      <c r="E65" s="8">
        <f t="shared" si="3"/>
        <v>19</v>
      </c>
      <c r="F65" s="8">
        <f t="shared" si="4"/>
        <v>41</v>
      </c>
      <c r="G65" s="8">
        <f t="shared" si="5"/>
        <v>3</v>
      </c>
      <c r="H65" s="13">
        <f t="shared" si="6"/>
        <v>3</v>
      </c>
      <c r="I65" s="8">
        <f t="shared" si="7"/>
        <v>4</v>
      </c>
      <c r="J65" s="8">
        <f t="shared" si="8"/>
        <v>3</v>
      </c>
      <c r="K65" s="16" t="str">
        <f t="shared" si="9"/>
        <v>vr</v>
      </c>
      <c r="L65" s="18">
        <f t="shared" si="10"/>
        <v>61088</v>
      </c>
      <c r="M65" s="16" t="str">
        <f t="shared" si="11"/>
        <v>zo</v>
      </c>
      <c r="N65" s="18">
        <f t="shared" si="12"/>
        <v>61090</v>
      </c>
      <c r="O65" s="16" t="str">
        <f t="shared" si="13"/>
        <v>zo</v>
      </c>
      <c r="P65" s="18">
        <f t="shared" si="14"/>
        <v>61041</v>
      </c>
      <c r="Q65" s="16" t="str">
        <f t="shared" si="15"/>
        <v>do</v>
      </c>
      <c r="R65" s="18">
        <f t="shared" si="16"/>
        <v>61129</v>
      </c>
      <c r="S65" s="16" t="str">
        <f t="shared" si="17"/>
        <v>zo</v>
      </c>
      <c r="T65" s="18">
        <f t="shared" si="18"/>
        <v>61139</v>
      </c>
      <c r="U65" s="8"/>
      <c r="V65" s="8"/>
      <c r="W65" s="8"/>
      <c r="X65" s="8"/>
      <c r="Y65" s="8"/>
      <c r="Z65" s="8"/>
    </row>
    <row r="66" spans="1:26" ht="12.75" customHeight="1">
      <c r="A66" s="8">
        <v>2068</v>
      </c>
      <c r="B66" s="8">
        <f t="shared" si="0"/>
        <v>168</v>
      </c>
      <c r="C66" s="8">
        <f t="shared" si="1"/>
        <v>16</v>
      </c>
      <c r="D66" s="8">
        <f t="shared" si="2"/>
        <v>5</v>
      </c>
      <c r="E66" s="8">
        <f t="shared" si="3"/>
        <v>1</v>
      </c>
      <c r="F66" s="8">
        <f t="shared" si="4"/>
        <v>42</v>
      </c>
      <c r="G66" s="8">
        <f t="shared" si="5"/>
        <v>2</v>
      </c>
      <c r="H66" s="13">
        <f t="shared" si="6"/>
        <v>22</v>
      </c>
      <c r="I66" s="8">
        <f t="shared" si="7"/>
        <v>4</v>
      </c>
      <c r="J66" s="8">
        <f t="shared" si="8"/>
        <v>22</v>
      </c>
      <c r="K66" s="16" t="str">
        <f t="shared" si="9"/>
        <v>vr</v>
      </c>
      <c r="L66" s="18">
        <f t="shared" si="10"/>
        <v>61473</v>
      </c>
      <c r="M66" s="16" t="str">
        <f t="shared" si="11"/>
        <v>zo</v>
      </c>
      <c r="N66" s="18">
        <f t="shared" si="12"/>
        <v>61475</v>
      </c>
      <c r="O66" s="16" t="str">
        <f t="shared" si="13"/>
        <v>zo</v>
      </c>
      <c r="P66" s="18">
        <f t="shared" si="14"/>
        <v>61426</v>
      </c>
      <c r="Q66" s="16" t="str">
        <f t="shared" si="15"/>
        <v>do</v>
      </c>
      <c r="R66" s="18">
        <f t="shared" si="16"/>
        <v>61514</v>
      </c>
      <c r="S66" s="16" t="str">
        <f t="shared" si="17"/>
        <v>zo</v>
      </c>
      <c r="T66" s="18">
        <f t="shared" si="18"/>
        <v>61524</v>
      </c>
      <c r="U66" s="8"/>
      <c r="V66" s="8"/>
      <c r="W66" s="8"/>
      <c r="X66" s="8"/>
      <c r="Y66" s="8"/>
      <c r="Z66" s="8"/>
    </row>
    <row r="67" spans="1:26" ht="12.75" customHeight="1">
      <c r="A67" s="8">
        <v>2069</v>
      </c>
      <c r="B67" s="8">
        <f t="shared" si="0"/>
        <v>169</v>
      </c>
      <c r="C67" s="8">
        <f t="shared" si="1"/>
        <v>17</v>
      </c>
      <c r="D67" s="8">
        <f t="shared" si="2"/>
        <v>6</v>
      </c>
      <c r="E67" s="8">
        <f t="shared" si="3"/>
        <v>11</v>
      </c>
      <c r="F67" s="8">
        <f t="shared" si="4"/>
        <v>42</v>
      </c>
      <c r="G67" s="8">
        <f t="shared" si="5"/>
        <v>0</v>
      </c>
      <c r="H67" s="13">
        <f t="shared" si="6"/>
        <v>14</v>
      </c>
      <c r="I67" s="8">
        <f t="shared" si="7"/>
        <v>4</v>
      </c>
      <c r="J67" s="8">
        <f t="shared" si="8"/>
        <v>14</v>
      </c>
      <c r="K67" s="16" t="str">
        <f t="shared" si="9"/>
        <v>vr</v>
      </c>
      <c r="L67" s="18">
        <f t="shared" si="10"/>
        <v>61830</v>
      </c>
      <c r="M67" s="16" t="str">
        <f t="shared" si="11"/>
        <v>zo</v>
      </c>
      <c r="N67" s="18">
        <f t="shared" si="12"/>
        <v>61832</v>
      </c>
      <c r="O67" s="16" t="str">
        <f t="shared" si="13"/>
        <v>zo</v>
      </c>
      <c r="P67" s="18">
        <f t="shared" si="14"/>
        <v>61783</v>
      </c>
      <c r="Q67" s="16" t="str">
        <f t="shared" si="15"/>
        <v>do</v>
      </c>
      <c r="R67" s="18">
        <f t="shared" si="16"/>
        <v>61871</v>
      </c>
      <c r="S67" s="16" t="str">
        <f t="shared" si="17"/>
        <v>zo</v>
      </c>
      <c r="T67" s="18">
        <f t="shared" si="18"/>
        <v>61881</v>
      </c>
      <c r="U67" s="8"/>
      <c r="V67" s="8"/>
      <c r="W67" s="8"/>
      <c r="X67" s="8"/>
      <c r="Y67" s="8"/>
      <c r="Z67" s="8"/>
    </row>
    <row r="68" spans="1:26" ht="12.75" customHeight="1">
      <c r="A68" s="8">
        <v>2070</v>
      </c>
      <c r="B68" s="8">
        <f t="shared" si="0"/>
        <v>170</v>
      </c>
      <c r="C68" s="8">
        <f t="shared" si="1"/>
        <v>18</v>
      </c>
      <c r="D68" s="8">
        <f t="shared" si="2"/>
        <v>6</v>
      </c>
      <c r="E68" s="8">
        <f t="shared" si="3"/>
        <v>22</v>
      </c>
      <c r="F68" s="8">
        <f t="shared" si="4"/>
        <v>42</v>
      </c>
      <c r="G68" s="8">
        <f t="shared" si="5"/>
        <v>4</v>
      </c>
      <c r="H68" s="13">
        <f t="shared" si="6"/>
        <v>-1</v>
      </c>
      <c r="I68" s="8">
        <f t="shared" si="7"/>
        <v>3</v>
      </c>
      <c r="J68" s="8">
        <f t="shared" si="8"/>
        <v>30</v>
      </c>
      <c r="K68" s="16" t="str">
        <f t="shared" si="9"/>
        <v>vr</v>
      </c>
      <c r="L68" s="18">
        <f t="shared" si="10"/>
        <v>62180</v>
      </c>
      <c r="M68" s="16" t="str">
        <f t="shared" si="11"/>
        <v>zo</v>
      </c>
      <c r="N68" s="18">
        <f t="shared" si="12"/>
        <v>62182</v>
      </c>
      <c r="O68" s="16" t="str">
        <f t="shared" si="13"/>
        <v>zo</v>
      </c>
      <c r="P68" s="18">
        <f t="shared" si="14"/>
        <v>62133</v>
      </c>
      <c r="Q68" s="16" t="str">
        <f t="shared" si="15"/>
        <v>do</v>
      </c>
      <c r="R68" s="18">
        <f t="shared" si="16"/>
        <v>62221</v>
      </c>
      <c r="S68" s="16" t="str">
        <f t="shared" si="17"/>
        <v>zo</v>
      </c>
      <c r="T68" s="18">
        <f t="shared" si="18"/>
        <v>62231</v>
      </c>
      <c r="U68" s="8"/>
      <c r="V68" s="8"/>
      <c r="W68" s="8"/>
      <c r="X68" s="8"/>
      <c r="Y68" s="8"/>
      <c r="Z68" s="8"/>
    </row>
    <row r="69" spans="1:26" ht="12.75" customHeight="1">
      <c r="A69" s="8">
        <v>2071</v>
      </c>
      <c r="B69" s="8">
        <f t="shared" si="0"/>
        <v>171</v>
      </c>
      <c r="C69" s="8">
        <f t="shared" si="1"/>
        <v>0</v>
      </c>
      <c r="D69" s="8">
        <f t="shared" si="2"/>
        <v>0</v>
      </c>
      <c r="E69" s="8">
        <f t="shared" si="3"/>
        <v>4</v>
      </c>
      <c r="F69" s="8">
        <f t="shared" si="4"/>
        <v>42</v>
      </c>
      <c r="G69" s="8">
        <f t="shared" si="5"/>
        <v>2</v>
      </c>
      <c r="H69" s="13">
        <f t="shared" si="6"/>
        <v>19</v>
      </c>
      <c r="I69" s="8">
        <f t="shared" si="7"/>
        <v>4</v>
      </c>
      <c r="J69" s="8">
        <f t="shared" si="8"/>
        <v>19</v>
      </c>
      <c r="K69" s="16" t="str">
        <f t="shared" si="9"/>
        <v>vr</v>
      </c>
      <c r="L69" s="18">
        <f t="shared" si="10"/>
        <v>62565</v>
      </c>
      <c r="M69" s="16" t="str">
        <f t="shared" si="11"/>
        <v>zo</v>
      </c>
      <c r="N69" s="18">
        <f t="shared" si="12"/>
        <v>62567</v>
      </c>
      <c r="O69" s="16" t="str">
        <f t="shared" si="13"/>
        <v>zo</v>
      </c>
      <c r="P69" s="18">
        <f t="shared" si="14"/>
        <v>62518</v>
      </c>
      <c r="Q69" s="16" t="str">
        <f t="shared" si="15"/>
        <v>do</v>
      </c>
      <c r="R69" s="18">
        <f t="shared" si="16"/>
        <v>62606</v>
      </c>
      <c r="S69" s="16" t="str">
        <f t="shared" si="17"/>
        <v>zo</v>
      </c>
      <c r="T69" s="18">
        <f t="shared" si="18"/>
        <v>62616</v>
      </c>
      <c r="U69" s="8"/>
      <c r="V69" s="8"/>
      <c r="W69" s="8"/>
      <c r="X69" s="8"/>
      <c r="Y69" s="8"/>
      <c r="Z69" s="8"/>
    </row>
    <row r="70" spans="1:26" ht="12.75" customHeight="1">
      <c r="A70" s="8">
        <v>2072</v>
      </c>
      <c r="B70" s="8">
        <f t="shared" si="0"/>
        <v>172</v>
      </c>
      <c r="C70" s="8">
        <f t="shared" si="1"/>
        <v>1</v>
      </c>
      <c r="D70" s="8">
        <f t="shared" si="2"/>
        <v>0</v>
      </c>
      <c r="E70" s="8">
        <f t="shared" si="3"/>
        <v>15</v>
      </c>
      <c r="F70" s="8">
        <f t="shared" si="4"/>
        <v>43</v>
      </c>
      <c r="G70" s="8">
        <f t="shared" si="5"/>
        <v>0</v>
      </c>
      <c r="H70" s="13">
        <f t="shared" si="6"/>
        <v>10</v>
      </c>
      <c r="I70" s="8">
        <f t="shared" si="7"/>
        <v>4</v>
      </c>
      <c r="J70" s="8">
        <f t="shared" si="8"/>
        <v>10</v>
      </c>
      <c r="K70" s="16" t="str">
        <f t="shared" si="9"/>
        <v>vr</v>
      </c>
      <c r="L70" s="18">
        <f t="shared" si="10"/>
        <v>62922</v>
      </c>
      <c r="M70" s="16" t="str">
        <f t="shared" si="11"/>
        <v>zo</v>
      </c>
      <c r="N70" s="18">
        <f t="shared" si="12"/>
        <v>62924</v>
      </c>
      <c r="O70" s="16" t="str">
        <f t="shared" si="13"/>
        <v>zo</v>
      </c>
      <c r="P70" s="18">
        <f t="shared" si="14"/>
        <v>62875</v>
      </c>
      <c r="Q70" s="16" t="str">
        <f t="shared" si="15"/>
        <v>do</v>
      </c>
      <c r="R70" s="18">
        <f t="shared" si="16"/>
        <v>62963</v>
      </c>
      <c r="S70" s="16" t="str">
        <f t="shared" si="17"/>
        <v>zo</v>
      </c>
      <c r="T70" s="18">
        <f t="shared" si="18"/>
        <v>62973</v>
      </c>
      <c r="U70" s="8"/>
      <c r="V70" s="8"/>
      <c r="W70" s="8"/>
      <c r="X70" s="8"/>
      <c r="Y70" s="8"/>
      <c r="Z70" s="8"/>
    </row>
    <row r="71" spans="1:26" ht="12.75" customHeight="1">
      <c r="A71" s="8">
        <v>2073</v>
      </c>
      <c r="B71" s="8">
        <f t="shared" si="0"/>
        <v>173</v>
      </c>
      <c r="C71" s="8">
        <f t="shared" si="1"/>
        <v>2</v>
      </c>
      <c r="D71" s="8">
        <f t="shared" si="2"/>
        <v>0</v>
      </c>
      <c r="E71" s="8">
        <f t="shared" si="3"/>
        <v>26</v>
      </c>
      <c r="F71" s="8">
        <f t="shared" si="4"/>
        <v>43</v>
      </c>
      <c r="G71" s="8">
        <f t="shared" si="5"/>
        <v>4</v>
      </c>
      <c r="H71" s="13">
        <f t="shared" si="6"/>
        <v>-5</v>
      </c>
      <c r="I71" s="8">
        <f t="shared" si="7"/>
        <v>3</v>
      </c>
      <c r="J71" s="8">
        <f t="shared" si="8"/>
        <v>26</v>
      </c>
      <c r="K71" s="16" t="str">
        <f t="shared" si="9"/>
        <v>vr</v>
      </c>
      <c r="L71" s="18">
        <f t="shared" si="10"/>
        <v>63272</v>
      </c>
      <c r="M71" s="16" t="str">
        <f t="shared" si="11"/>
        <v>zo</v>
      </c>
      <c r="N71" s="18">
        <f t="shared" si="12"/>
        <v>63274</v>
      </c>
      <c r="O71" s="16" t="str">
        <f t="shared" si="13"/>
        <v>zo</v>
      </c>
      <c r="P71" s="18">
        <f t="shared" si="14"/>
        <v>63225</v>
      </c>
      <c r="Q71" s="16" t="str">
        <f t="shared" si="15"/>
        <v>do</v>
      </c>
      <c r="R71" s="18">
        <f t="shared" si="16"/>
        <v>63313</v>
      </c>
      <c r="S71" s="16" t="str">
        <f t="shared" si="17"/>
        <v>zo</v>
      </c>
      <c r="T71" s="18">
        <f t="shared" si="18"/>
        <v>63323</v>
      </c>
      <c r="U71" s="8"/>
      <c r="V71" s="8"/>
      <c r="W71" s="8"/>
      <c r="X71" s="8"/>
      <c r="Y71" s="8"/>
      <c r="Z71" s="8"/>
    </row>
    <row r="72" spans="1:26" ht="12.75" customHeight="1">
      <c r="A72" s="8">
        <v>2074</v>
      </c>
      <c r="B72" s="8">
        <f t="shared" si="0"/>
        <v>174</v>
      </c>
      <c r="C72" s="8">
        <f t="shared" si="1"/>
        <v>3</v>
      </c>
      <c r="D72" s="8">
        <f t="shared" si="2"/>
        <v>1</v>
      </c>
      <c r="E72" s="8">
        <f t="shared" si="3"/>
        <v>7</v>
      </c>
      <c r="F72" s="8">
        <f t="shared" si="4"/>
        <v>43</v>
      </c>
      <c r="G72" s="8">
        <f t="shared" si="5"/>
        <v>3</v>
      </c>
      <c r="H72" s="13">
        <f t="shared" si="6"/>
        <v>15</v>
      </c>
      <c r="I72" s="8">
        <f t="shared" si="7"/>
        <v>4</v>
      </c>
      <c r="J72" s="8">
        <f t="shared" si="8"/>
        <v>15</v>
      </c>
      <c r="K72" s="16" t="str">
        <f t="shared" si="9"/>
        <v>vr</v>
      </c>
      <c r="L72" s="18">
        <f t="shared" si="10"/>
        <v>63657</v>
      </c>
      <c r="M72" s="16" t="str">
        <f t="shared" si="11"/>
        <v>zo</v>
      </c>
      <c r="N72" s="18">
        <f t="shared" si="12"/>
        <v>63659</v>
      </c>
      <c r="O72" s="16" t="str">
        <f t="shared" si="13"/>
        <v>zo</v>
      </c>
      <c r="P72" s="18">
        <f t="shared" si="14"/>
        <v>63610</v>
      </c>
      <c r="Q72" s="16" t="str">
        <f t="shared" si="15"/>
        <v>do</v>
      </c>
      <c r="R72" s="18">
        <f t="shared" si="16"/>
        <v>63698</v>
      </c>
      <c r="S72" s="16" t="str">
        <f t="shared" si="17"/>
        <v>zo</v>
      </c>
      <c r="T72" s="18">
        <f t="shared" si="18"/>
        <v>63708</v>
      </c>
      <c r="U72" s="8"/>
      <c r="V72" s="8"/>
      <c r="W72" s="8"/>
      <c r="X72" s="8"/>
      <c r="Y72" s="8"/>
      <c r="Z72" s="8"/>
    </row>
    <row r="73" spans="1:26" ht="12.75" customHeight="1">
      <c r="A73" s="8">
        <v>2075</v>
      </c>
      <c r="B73" s="8">
        <f t="shared" si="0"/>
        <v>175</v>
      </c>
      <c r="C73" s="8">
        <f t="shared" si="1"/>
        <v>4</v>
      </c>
      <c r="D73" s="8">
        <f t="shared" si="2"/>
        <v>1</v>
      </c>
      <c r="E73" s="8">
        <f t="shared" si="3"/>
        <v>18</v>
      </c>
      <c r="F73" s="8">
        <f t="shared" si="4"/>
        <v>43</v>
      </c>
      <c r="G73" s="8">
        <f t="shared" si="5"/>
        <v>0</v>
      </c>
      <c r="H73" s="13">
        <f t="shared" si="6"/>
        <v>7</v>
      </c>
      <c r="I73" s="8">
        <f t="shared" si="7"/>
        <v>4</v>
      </c>
      <c r="J73" s="8">
        <f t="shared" si="8"/>
        <v>7</v>
      </c>
      <c r="K73" s="16" t="str">
        <f t="shared" si="9"/>
        <v>vr</v>
      </c>
      <c r="L73" s="18">
        <f t="shared" si="10"/>
        <v>64014</v>
      </c>
      <c r="M73" s="16" t="str">
        <f t="shared" si="11"/>
        <v>zo</v>
      </c>
      <c r="N73" s="18">
        <f t="shared" si="12"/>
        <v>64016</v>
      </c>
      <c r="O73" s="16" t="str">
        <f t="shared" si="13"/>
        <v>zo</v>
      </c>
      <c r="P73" s="18">
        <f t="shared" si="14"/>
        <v>63967</v>
      </c>
      <c r="Q73" s="16" t="str">
        <f t="shared" si="15"/>
        <v>do</v>
      </c>
      <c r="R73" s="18">
        <f t="shared" si="16"/>
        <v>64055</v>
      </c>
      <c r="S73" s="16" t="str">
        <f t="shared" si="17"/>
        <v>zo</v>
      </c>
      <c r="T73" s="18">
        <f t="shared" si="18"/>
        <v>64065</v>
      </c>
      <c r="U73" s="8"/>
      <c r="V73" s="8"/>
      <c r="W73" s="8"/>
      <c r="X73" s="8"/>
      <c r="Y73" s="8"/>
      <c r="Z73" s="8"/>
    </row>
    <row r="74" spans="1:26" ht="12.75" customHeight="1">
      <c r="A74" s="8">
        <v>2076</v>
      </c>
      <c r="B74" s="8">
        <f t="shared" si="0"/>
        <v>176</v>
      </c>
      <c r="C74" s="8">
        <f t="shared" si="1"/>
        <v>5</v>
      </c>
      <c r="D74" s="8">
        <f t="shared" si="2"/>
        <v>1</v>
      </c>
      <c r="E74" s="8">
        <f t="shared" si="3"/>
        <v>0</v>
      </c>
      <c r="F74" s="8">
        <f t="shared" si="4"/>
        <v>44</v>
      </c>
      <c r="G74" s="8">
        <f t="shared" si="5"/>
        <v>6</v>
      </c>
      <c r="H74" s="13">
        <f t="shared" si="6"/>
        <v>19</v>
      </c>
      <c r="I74" s="8">
        <f t="shared" si="7"/>
        <v>4</v>
      </c>
      <c r="J74" s="8">
        <f t="shared" si="8"/>
        <v>19</v>
      </c>
      <c r="K74" s="16" t="str">
        <f t="shared" si="9"/>
        <v>vr</v>
      </c>
      <c r="L74" s="18">
        <f t="shared" si="10"/>
        <v>64392</v>
      </c>
      <c r="M74" s="16" t="str">
        <f t="shared" si="11"/>
        <v>zo</v>
      </c>
      <c r="N74" s="18">
        <f t="shared" si="12"/>
        <v>64394</v>
      </c>
      <c r="O74" s="16" t="str">
        <f t="shared" si="13"/>
        <v>zo</v>
      </c>
      <c r="P74" s="18">
        <f t="shared" si="14"/>
        <v>64345</v>
      </c>
      <c r="Q74" s="16" t="str">
        <f t="shared" si="15"/>
        <v>do</v>
      </c>
      <c r="R74" s="18">
        <f t="shared" si="16"/>
        <v>64433</v>
      </c>
      <c r="S74" s="16" t="str">
        <f t="shared" si="17"/>
        <v>zo</v>
      </c>
      <c r="T74" s="18">
        <f t="shared" si="18"/>
        <v>64443</v>
      </c>
      <c r="U74" s="8"/>
      <c r="V74" s="8"/>
      <c r="W74" s="8"/>
      <c r="X74" s="8"/>
      <c r="Y74" s="8"/>
      <c r="Z74" s="8"/>
    </row>
    <row r="75" spans="1:26" ht="12.75" customHeight="1">
      <c r="A75" s="8">
        <v>2077</v>
      </c>
      <c r="B75" s="8">
        <f t="shared" si="0"/>
        <v>177</v>
      </c>
      <c r="C75" s="8">
        <f t="shared" si="1"/>
        <v>6</v>
      </c>
      <c r="D75" s="8">
        <f t="shared" si="2"/>
        <v>2</v>
      </c>
      <c r="E75" s="8">
        <f t="shared" si="3"/>
        <v>10</v>
      </c>
      <c r="F75" s="8">
        <f t="shared" si="4"/>
        <v>44</v>
      </c>
      <c r="G75" s="8">
        <f t="shared" si="5"/>
        <v>4</v>
      </c>
      <c r="H75" s="13">
        <f t="shared" si="6"/>
        <v>11</v>
      </c>
      <c r="I75" s="8">
        <f t="shared" si="7"/>
        <v>4</v>
      </c>
      <c r="J75" s="8">
        <f t="shared" si="8"/>
        <v>11</v>
      </c>
      <c r="K75" s="16" t="str">
        <f t="shared" si="9"/>
        <v>vr</v>
      </c>
      <c r="L75" s="18">
        <f t="shared" si="10"/>
        <v>64749</v>
      </c>
      <c r="M75" s="16" t="str">
        <f t="shared" si="11"/>
        <v>zo</v>
      </c>
      <c r="N75" s="18">
        <f t="shared" si="12"/>
        <v>64751</v>
      </c>
      <c r="O75" s="16" t="str">
        <f t="shared" si="13"/>
        <v>zo</v>
      </c>
      <c r="P75" s="18">
        <f t="shared" si="14"/>
        <v>64702</v>
      </c>
      <c r="Q75" s="16" t="str">
        <f t="shared" si="15"/>
        <v>do</v>
      </c>
      <c r="R75" s="18">
        <f t="shared" si="16"/>
        <v>64790</v>
      </c>
      <c r="S75" s="16" t="str">
        <f t="shared" si="17"/>
        <v>zo</v>
      </c>
      <c r="T75" s="18">
        <f t="shared" si="18"/>
        <v>64800</v>
      </c>
      <c r="U75" s="8"/>
      <c r="V75" s="8"/>
      <c r="W75" s="8"/>
      <c r="X75" s="8"/>
      <c r="Y75" s="8"/>
      <c r="Z75" s="8"/>
    </row>
    <row r="76" spans="1:26" ht="12.75" customHeight="1">
      <c r="A76" s="8">
        <v>2078</v>
      </c>
      <c r="B76" s="8">
        <f t="shared" si="0"/>
        <v>178</v>
      </c>
      <c r="C76" s="8">
        <f t="shared" si="1"/>
        <v>7</v>
      </c>
      <c r="D76" s="8">
        <f t="shared" si="2"/>
        <v>2</v>
      </c>
      <c r="E76" s="8">
        <f t="shared" si="3"/>
        <v>21</v>
      </c>
      <c r="F76" s="8">
        <f t="shared" si="4"/>
        <v>44</v>
      </c>
      <c r="G76" s="8">
        <f t="shared" si="5"/>
        <v>1</v>
      </c>
      <c r="H76" s="13">
        <f t="shared" si="6"/>
        <v>3</v>
      </c>
      <c r="I76" s="8">
        <f t="shared" si="7"/>
        <v>4</v>
      </c>
      <c r="J76" s="8">
        <f t="shared" si="8"/>
        <v>3</v>
      </c>
      <c r="K76" s="16" t="str">
        <f t="shared" si="9"/>
        <v>vr</v>
      </c>
      <c r="L76" s="18">
        <f t="shared" si="10"/>
        <v>65106</v>
      </c>
      <c r="M76" s="16" t="str">
        <f t="shared" si="11"/>
        <v>zo</v>
      </c>
      <c r="N76" s="18">
        <f t="shared" si="12"/>
        <v>65108</v>
      </c>
      <c r="O76" s="16" t="str">
        <f t="shared" si="13"/>
        <v>zo</v>
      </c>
      <c r="P76" s="18">
        <f t="shared" si="14"/>
        <v>65059</v>
      </c>
      <c r="Q76" s="16" t="str">
        <f t="shared" si="15"/>
        <v>do</v>
      </c>
      <c r="R76" s="18">
        <f t="shared" si="16"/>
        <v>65147</v>
      </c>
      <c r="S76" s="16" t="str">
        <f t="shared" si="17"/>
        <v>zo</v>
      </c>
      <c r="T76" s="18">
        <f t="shared" si="18"/>
        <v>65157</v>
      </c>
      <c r="U76" s="8"/>
      <c r="V76" s="8"/>
      <c r="W76" s="8"/>
      <c r="X76" s="8"/>
      <c r="Y76" s="8"/>
      <c r="Z76" s="8"/>
    </row>
    <row r="77" spans="1:26" ht="12.75" customHeight="1">
      <c r="A77" s="8">
        <v>2079</v>
      </c>
      <c r="B77" s="8">
        <f t="shared" si="0"/>
        <v>179</v>
      </c>
      <c r="C77" s="8">
        <f t="shared" si="1"/>
        <v>8</v>
      </c>
      <c r="D77" s="8">
        <f t="shared" si="2"/>
        <v>3</v>
      </c>
      <c r="E77" s="8">
        <f t="shared" si="3"/>
        <v>2</v>
      </c>
      <c r="F77" s="8">
        <f t="shared" si="4"/>
        <v>44</v>
      </c>
      <c r="G77" s="8">
        <f t="shared" si="5"/>
        <v>0</v>
      </c>
      <c r="H77" s="13">
        <f t="shared" si="6"/>
        <v>23</v>
      </c>
      <c r="I77" s="8">
        <f t="shared" si="7"/>
        <v>4</v>
      </c>
      <c r="J77" s="8">
        <f t="shared" si="8"/>
        <v>23</v>
      </c>
      <c r="K77" s="16" t="str">
        <f t="shared" si="9"/>
        <v>vr</v>
      </c>
      <c r="L77" s="18">
        <f t="shared" si="10"/>
        <v>65491</v>
      </c>
      <c r="M77" s="16" t="str">
        <f t="shared" si="11"/>
        <v>zo</v>
      </c>
      <c r="N77" s="18">
        <f t="shared" si="12"/>
        <v>65493</v>
      </c>
      <c r="O77" s="16" t="str">
        <f t="shared" si="13"/>
        <v>zo</v>
      </c>
      <c r="P77" s="18">
        <f t="shared" si="14"/>
        <v>65444</v>
      </c>
      <c r="Q77" s="16" t="str">
        <f t="shared" si="15"/>
        <v>do</v>
      </c>
      <c r="R77" s="18">
        <f t="shared" si="16"/>
        <v>65532</v>
      </c>
      <c r="S77" s="16" t="str">
        <f t="shared" si="17"/>
        <v>zo</v>
      </c>
      <c r="T77" s="18">
        <f t="shared" si="18"/>
        <v>65542</v>
      </c>
      <c r="U77" s="8"/>
      <c r="V77" s="8"/>
      <c r="W77" s="8"/>
      <c r="X77" s="8"/>
      <c r="Y77" s="8"/>
      <c r="Z77" s="8"/>
    </row>
    <row r="78" spans="1:26" ht="12.75" customHeight="1">
      <c r="A78" s="8">
        <v>2080</v>
      </c>
      <c r="B78" s="8">
        <f t="shared" si="0"/>
        <v>180</v>
      </c>
      <c r="C78" s="8">
        <f t="shared" si="1"/>
        <v>9</v>
      </c>
      <c r="D78" s="8">
        <f t="shared" si="2"/>
        <v>3</v>
      </c>
      <c r="E78" s="8">
        <f t="shared" si="3"/>
        <v>13</v>
      </c>
      <c r="F78" s="8">
        <f t="shared" si="4"/>
        <v>45</v>
      </c>
      <c r="G78" s="8">
        <f t="shared" si="5"/>
        <v>5</v>
      </c>
      <c r="H78" s="13">
        <f t="shared" si="6"/>
        <v>7</v>
      </c>
      <c r="I78" s="8">
        <f t="shared" si="7"/>
        <v>4</v>
      </c>
      <c r="J78" s="8">
        <f t="shared" si="8"/>
        <v>7</v>
      </c>
      <c r="K78" s="16" t="str">
        <f t="shared" si="9"/>
        <v>vr</v>
      </c>
      <c r="L78" s="18">
        <f t="shared" si="10"/>
        <v>65841</v>
      </c>
      <c r="M78" s="16" t="str">
        <f t="shared" si="11"/>
        <v>zo</v>
      </c>
      <c r="N78" s="18">
        <f t="shared" si="12"/>
        <v>65843</v>
      </c>
      <c r="O78" s="16" t="str">
        <f t="shared" si="13"/>
        <v>zo</v>
      </c>
      <c r="P78" s="18">
        <f t="shared" si="14"/>
        <v>65794</v>
      </c>
      <c r="Q78" s="16" t="str">
        <f t="shared" si="15"/>
        <v>do</v>
      </c>
      <c r="R78" s="18">
        <f t="shared" si="16"/>
        <v>65882</v>
      </c>
      <c r="S78" s="16" t="str">
        <f t="shared" si="17"/>
        <v>zo</v>
      </c>
      <c r="T78" s="18">
        <f t="shared" si="18"/>
        <v>65892</v>
      </c>
      <c r="U78" s="8"/>
      <c r="V78" s="8"/>
      <c r="W78" s="8"/>
      <c r="X78" s="8"/>
      <c r="Y78" s="8"/>
      <c r="Z78" s="8"/>
    </row>
    <row r="79" spans="1:26" ht="12.75" customHeight="1">
      <c r="A79" s="8">
        <v>2081</v>
      </c>
      <c r="B79" s="8">
        <f t="shared" si="0"/>
        <v>181</v>
      </c>
      <c r="C79" s="8">
        <f t="shared" si="1"/>
        <v>10</v>
      </c>
      <c r="D79" s="8">
        <f t="shared" si="2"/>
        <v>3</v>
      </c>
      <c r="E79" s="8">
        <f t="shared" si="3"/>
        <v>24</v>
      </c>
      <c r="F79" s="8">
        <f t="shared" si="4"/>
        <v>45</v>
      </c>
      <c r="G79" s="8">
        <f t="shared" si="5"/>
        <v>2</v>
      </c>
      <c r="H79" s="13">
        <f t="shared" si="6"/>
        <v>-1</v>
      </c>
      <c r="I79" s="8">
        <f t="shared" si="7"/>
        <v>3</v>
      </c>
      <c r="J79" s="8">
        <f t="shared" si="8"/>
        <v>30</v>
      </c>
      <c r="K79" s="16" t="str">
        <f t="shared" si="9"/>
        <v>vr</v>
      </c>
      <c r="L79" s="18">
        <f t="shared" si="10"/>
        <v>66198</v>
      </c>
      <c r="M79" s="16" t="str">
        <f t="shared" si="11"/>
        <v>zo</v>
      </c>
      <c r="N79" s="18">
        <f t="shared" si="12"/>
        <v>66200</v>
      </c>
      <c r="O79" s="16" t="str">
        <f t="shared" si="13"/>
        <v>zo</v>
      </c>
      <c r="P79" s="18">
        <f t="shared" si="14"/>
        <v>66151</v>
      </c>
      <c r="Q79" s="16" t="str">
        <f t="shared" si="15"/>
        <v>do</v>
      </c>
      <c r="R79" s="18">
        <f t="shared" si="16"/>
        <v>66239</v>
      </c>
      <c r="S79" s="16" t="str">
        <f t="shared" si="17"/>
        <v>zo</v>
      </c>
      <c r="T79" s="18">
        <f t="shared" si="18"/>
        <v>66249</v>
      </c>
      <c r="U79" s="8"/>
      <c r="V79" s="8"/>
      <c r="W79" s="8"/>
      <c r="X79" s="8"/>
      <c r="Y79" s="8"/>
      <c r="Z79" s="8"/>
    </row>
    <row r="80" spans="1:26" ht="12.75" customHeight="1">
      <c r="A80" s="8">
        <v>2082</v>
      </c>
      <c r="B80" s="8">
        <f t="shared" si="0"/>
        <v>182</v>
      </c>
      <c r="C80" s="8">
        <f t="shared" si="1"/>
        <v>11</v>
      </c>
      <c r="D80" s="8">
        <f t="shared" si="2"/>
        <v>4</v>
      </c>
      <c r="E80" s="8">
        <f t="shared" si="3"/>
        <v>5</v>
      </c>
      <c r="F80" s="8">
        <f t="shared" si="4"/>
        <v>45</v>
      </c>
      <c r="G80" s="8">
        <f t="shared" si="5"/>
        <v>1</v>
      </c>
      <c r="H80" s="13">
        <f t="shared" si="6"/>
        <v>19</v>
      </c>
      <c r="I80" s="8">
        <f t="shared" si="7"/>
        <v>4</v>
      </c>
      <c r="J80" s="8">
        <f t="shared" si="8"/>
        <v>19</v>
      </c>
      <c r="K80" s="16" t="str">
        <f t="shared" si="9"/>
        <v>vr</v>
      </c>
      <c r="L80" s="18">
        <f t="shared" si="10"/>
        <v>66583</v>
      </c>
      <c r="M80" s="16" t="str">
        <f t="shared" si="11"/>
        <v>zo</v>
      </c>
      <c r="N80" s="18">
        <f t="shared" si="12"/>
        <v>66585</v>
      </c>
      <c r="O80" s="16" t="str">
        <f t="shared" si="13"/>
        <v>zo</v>
      </c>
      <c r="P80" s="18">
        <f t="shared" si="14"/>
        <v>66536</v>
      </c>
      <c r="Q80" s="16" t="str">
        <f t="shared" si="15"/>
        <v>do</v>
      </c>
      <c r="R80" s="18">
        <f t="shared" si="16"/>
        <v>66624</v>
      </c>
      <c r="S80" s="16" t="str">
        <f t="shared" si="17"/>
        <v>zo</v>
      </c>
      <c r="T80" s="18">
        <f t="shared" si="18"/>
        <v>66634</v>
      </c>
      <c r="U80" s="8"/>
      <c r="V80" s="8"/>
      <c r="W80" s="8"/>
      <c r="X80" s="8"/>
      <c r="Y80" s="8"/>
      <c r="Z80" s="8"/>
    </row>
    <row r="81" spans="1:26" ht="12.75" customHeight="1">
      <c r="A81" s="8">
        <v>2083</v>
      </c>
      <c r="B81" s="8">
        <f t="shared" si="0"/>
        <v>183</v>
      </c>
      <c r="C81" s="8">
        <f t="shared" si="1"/>
        <v>12</v>
      </c>
      <c r="D81" s="8">
        <f t="shared" si="2"/>
        <v>4</v>
      </c>
      <c r="E81" s="8">
        <f t="shared" si="3"/>
        <v>16</v>
      </c>
      <c r="F81" s="8">
        <f t="shared" si="4"/>
        <v>45</v>
      </c>
      <c r="G81" s="8">
        <f t="shared" si="5"/>
        <v>5</v>
      </c>
      <c r="H81" s="13">
        <f t="shared" si="6"/>
        <v>4</v>
      </c>
      <c r="I81" s="8">
        <f t="shared" si="7"/>
        <v>4</v>
      </c>
      <c r="J81" s="8">
        <f t="shared" si="8"/>
        <v>4</v>
      </c>
      <c r="K81" s="16" t="str">
        <f t="shared" si="9"/>
        <v>vr</v>
      </c>
      <c r="L81" s="18">
        <f t="shared" si="10"/>
        <v>66933</v>
      </c>
      <c r="M81" s="16" t="str">
        <f t="shared" si="11"/>
        <v>zo</v>
      </c>
      <c r="N81" s="18">
        <f t="shared" si="12"/>
        <v>66935</v>
      </c>
      <c r="O81" s="16" t="str">
        <f t="shared" si="13"/>
        <v>zo</v>
      </c>
      <c r="P81" s="18">
        <f t="shared" si="14"/>
        <v>66886</v>
      </c>
      <c r="Q81" s="16" t="str">
        <f t="shared" si="15"/>
        <v>do</v>
      </c>
      <c r="R81" s="18">
        <f t="shared" si="16"/>
        <v>66974</v>
      </c>
      <c r="S81" s="16" t="str">
        <f t="shared" si="17"/>
        <v>zo</v>
      </c>
      <c r="T81" s="18">
        <f t="shared" si="18"/>
        <v>66984</v>
      </c>
      <c r="U81" s="8"/>
      <c r="V81" s="8"/>
      <c r="W81" s="8"/>
      <c r="X81" s="8"/>
      <c r="Y81" s="8"/>
      <c r="Z81" s="8"/>
    </row>
    <row r="82" spans="1:26" ht="12.75" customHeight="1">
      <c r="A82" s="8">
        <v>2084</v>
      </c>
      <c r="B82" s="8">
        <f t="shared" si="0"/>
        <v>184</v>
      </c>
      <c r="C82" s="8">
        <f t="shared" si="1"/>
        <v>13</v>
      </c>
      <c r="D82" s="8">
        <f t="shared" si="2"/>
        <v>4</v>
      </c>
      <c r="E82" s="8">
        <f t="shared" si="3"/>
        <v>27</v>
      </c>
      <c r="F82" s="8">
        <f t="shared" si="4"/>
        <v>46</v>
      </c>
      <c r="G82" s="8">
        <f t="shared" si="5"/>
        <v>3</v>
      </c>
      <c r="H82" s="13">
        <f t="shared" si="6"/>
        <v>-5</v>
      </c>
      <c r="I82" s="8">
        <f t="shared" si="7"/>
        <v>3</v>
      </c>
      <c r="J82" s="8">
        <f t="shared" si="8"/>
        <v>26</v>
      </c>
      <c r="K82" s="16" t="str">
        <f t="shared" si="9"/>
        <v>vr</v>
      </c>
      <c r="L82" s="18">
        <f t="shared" si="10"/>
        <v>67290</v>
      </c>
      <c r="M82" s="16" t="str">
        <f t="shared" si="11"/>
        <v>zo</v>
      </c>
      <c r="N82" s="18">
        <f t="shared" si="12"/>
        <v>67292</v>
      </c>
      <c r="O82" s="16" t="str">
        <f t="shared" si="13"/>
        <v>zo</v>
      </c>
      <c r="P82" s="18">
        <f t="shared" si="14"/>
        <v>67243</v>
      </c>
      <c r="Q82" s="16" t="str">
        <f t="shared" si="15"/>
        <v>do</v>
      </c>
      <c r="R82" s="18">
        <f t="shared" si="16"/>
        <v>67331</v>
      </c>
      <c r="S82" s="16" t="str">
        <f t="shared" si="17"/>
        <v>zo</v>
      </c>
      <c r="T82" s="18">
        <f t="shared" si="18"/>
        <v>67341</v>
      </c>
      <c r="U82" s="8"/>
      <c r="V82" s="8"/>
      <c r="W82" s="8"/>
      <c r="X82" s="8"/>
      <c r="Y82" s="8"/>
      <c r="Z82" s="8"/>
    </row>
    <row r="83" spans="1:26" ht="12.75" customHeight="1">
      <c r="A83" s="8">
        <v>2085</v>
      </c>
      <c r="B83" s="8">
        <f t="shared" si="0"/>
        <v>185</v>
      </c>
      <c r="C83" s="8">
        <f t="shared" si="1"/>
        <v>14</v>
      </c>
      <c r="D83" s="8">
        <f t="shared" si="2"/>
        <v>5</v>
      </c>
      <c r="E83" s="8">
        <f t="shared" si="3"/>
        <v>8</v>
      </c>
      <c r="F83" s="8">
        <f t="shared" si="4"/>
        <v>46</v>
      </c>
      <c r="G83" s="8">
        <f t="shared" si="5"/>
        <v>2</v>
      </c>
      <c r="H83" s="13">
        <f t="shared" si="6"/>
        <v>15</v>
      </c>
      <c r="I83" s="8">
        <f t="shared" si="7"/>
        <v>4</v>
      </c>
      <c r="J83" s="8">
        <f t="shared" si="8"/>
        <v>15</v>
      </c>
      <c r="K83" s="16" t="str">
        <f t="shared" si="9"/>
        <v>vr</v>
      </c>
      <c r="L83" s="18">
        <f t="shared" si="10"/>
        <v>67675</v>
      </c>
      <c r="M83" s="16" t="str">
        <f t="shared" si="11"/>
        <v>zo</v>
      </c>
      <c r="N83" s="18">
        <f t="shared" si="12"/>
        <v>67677</v>
      </c>
      <c r="O83" s="16" t="str">
        <f t="shared" si="13"/>
        <v>zo</v>
      </c>
      <c r="P83" s="18">
        <f t="shared" si="14"/>
        <v>67628</v>
      </c>
      <c r="Q83" s="16" t="str">
        <f t="shared" si="15"/>
        <v>do</v>
      </c>
      <c r="R83" s="18">
        <f t="shared" si="16"/>
        <v>67716</v>
      </c>
      <c r="S83" s="16" t="str">
        <f t="shared" si="17"/>
        <v>zo</v>
      </c>
      <c r="T83" s="18">
        <f t="shared" si="18"/>
        <v>67726</v>
      </c>
      <c r="U83" s="8"/>
      <c r="V83" s="8"/>
      <c r="W83" s="8"/>
      <c r="X83" s="8"/>
      <c r="Y83" s="8"/>
      <c r="Z83" s="8"/>
    </row>
    <row r="84" spans="1:26" ht="12.75" customHeight="1">
      <c r="A84" s="8">
        <v>2086</v>
      </c>
      <c r="B84" s="8">
        <f t="shared" si="0"/>
        <v>186</v>
      </c>
      <c r="C84" s="8">
        <f t="shared" si="1"/>
        <v>15</v>
      </c>
      <c r="D84" s="8">
        <f t="shared" si="2"/>
        <v>5</v>
      </c>
      <c r="E84" s="8">
        <f t="shared" si="3"/>
        <v>19</v>
      </c>
      <c r="F84" s="8">
        <f t="shared" si="4"/>
        <v>46</v>
      </c>
      <c r="G84" s="8">
        <f t="shared" si="5"/>
        <v>6</v>
      </c>
      <c r="H84" s="13">
        <f t="shared" si="6"/>
        <v>0</v>
      </c>
      <c r="I84" s="8">
        <f t="shared" si="7"/>
        <v>3</v>
      </c>
      <c r="J84" s="8">
        <f t="shared" si="8"/>
        <v>31</v>
      </c>
      <c r="K84" s="16" t="str">
        <f t="shared" si="9"/>
        <v>vr</v>
      </c>
      <c r="L84" s="18">
        <f t="shared" si="10"/>
        <v>68025</v>
      </c>
      <c r="M84" s="16" t="str">
        <f t="shared" si="11"/>
        <v>zo</v>
      </c>
      <c r="N84" s="18">
        <f t="shared" si="12"/>
        <v>68027</v>
      </c>
      <c r="O84" s="16" t="str">
        <f t="shared" si="13"/>
        <v>zo</v>
      </c>
      <c r="P84" s="18">
        <f t="shared" si="14"/>
        <v>67978</v>
      </c>
      <c r="Q84" s="16" t="str">
        <f t="shared" si="15"/>
        <v>do</v>
      </c>
      <c r="R84" s="18">
        <f t="shared" si="16"/>
        <v>68066</v>
      </c>
      <c r="S84" s="16" t="str">
        <f t="shared" si="17"/>
        <v>zo</v>
      </c>
      <c r="T84" s="18">
        <f t="shared" si="18"/>
        <v>68076</v>
      </c>
      <c r="U84" s="8"/>
      <c r="V84" s="8"/>
      <c r="W84" s="8"/>
      <c r="X84" s="8"/>
      <c r="Y84" s="8"/>
      <c r="Z84" s="8"/>
    </row>
    <row r="85" spans="1:26" ht="12.75" customHeight="1">
      <c r="A85" s="8">
        <v>2087</v>
      </c>
      <c r="B85" s="8">
        <f t="shared" si="0"/>
        <v>187</v>
      </c>
      <c r="C85" s="8">
        <f t="shared" si="1"/>
        <v>16</v>
      </c>
      <c r="D85" s="8">
        <f t="shared" si="2"/>
        <v>5</v>
      </c>
      <c r="E85" s="8">
        <f t="shared" si="3"/>
        <v>1</v>
      </c>
      <c r="F85" s="8">
        <f t="shared" si="4"/>
        <v>46</v>
      </c>
      <c r="G85" s="8">
        <f t="shared" si="5"/>
        <v>4</v>
      </c>
      <c r="H85" s="13">
        <f t="shared" si="6"/>
        <v>20</v>
      </c>
      <c r="I85" s="8">
        <f t="shared" si="7"/>
        <v>4</v>
      </c>
      <c r="J85" s="8">
        <f t="shared" si="8"/>
        <v>20</v>
      </c>
      <c r="K85" s="16" t="str">
        <f t="shared" si="9"/>
        <v>vr</v>
      </c>
      <c r="L85" s="18">
        <f t="shared" si="10"/>
        <v>68410</v>
      </c>
      <c r="M85" s="16" t="str">
        <f t="shared" si="11"/>
        <v>zo</v>
      </c>
      <c r="N85" s="18">
        <f t="shared" si="12"/>
        <v>68412</v>
      </c>
      <c r="O85" s="16" t="str">
        <f t="shared" si="13"/>
        <v>zo</v>
      </c>
      <c r="P85" s="18">
        <f t="shared" si="14"/>
        <v>68363</v>
      </c>
      <c r="Q85" s="16" t="str">
        <f t="shared" si="15"/>
        <v>do</v>
      </c>
      <c r="R85" s="18">
        <f t="shared" si="16"/>
        <v>68451</v>
      </c>
      <c r="S85" s="16" t="str">
        <f t="shared" si="17"/>
        <v>zo</v>
      </c>
      <c r="T85" s="18">
        <f t="shared" si="18"/>
        <v>68461</v>
      </c>
      <c r="U85" s="8"/>
      <c r="V85" s="8"/>
      <c r="W85" s="8"/>
      <c r="X85" s="8"/>
      <c r="Y85" s="8"/>
      <c r="Z85" s="8"/>
    </row>
    <row r="86" spans="1:26" ht="12.75" customHeight="1">
      <c r="A86" s="8">
        <v>2088</v>
      </c>
      <c r="B86" s="8">
        <f t="shared" si="0"/>
        <v>188</v>
      </c>
      <c r="C86" s="8">
        <f t="shared" si="1"/>
        <v>17</v>
      </c>
      <c r="D86" s="8">
        <f t="shared" si="2"/>
        <v>6</v>
      </c>
      <c r="E86" s="8">
        <f t="shared" si="3"/>
        <v>11</v>
      </c>
      <c r="F86" s="8">
        <f t="shared" si="4"/>
        <v>47</v>
      </c>
      <c r="G86" s="8">
        <f t="shared" si="5"/>
        <v>3</v>
      </c>
      <c r="H86" s="13">
        <f t="shared" si="6"/>
        <v>11</v>
      </c>
      <c r="I86" s="8">
        <f t="shared" si="7"/>
        <v>4</v>
      </c>
      <c r="J86" s="8">
        <f t="shared" si="8"/>
        <v>11</v>
      </c>
      <c r="K86" s="16" t="str">
        <f t="shared" si="9"/>
        <v>vr</v>
      </c>
      <c r="L86" s="18">
        <f t="shared" si="10"/>
        <v>68767</v>
      </c>
      <c r="M86" s="16" t="str">
        <f t="shared" si="11"/>
        <v>zo</v>
      </c>
      <c r="N86" s="18">
        <f t="shared" si="12"/>
        <v>68769</v>
      </c>
      <c r="O86" s="16" t="str">
        <f t="shared" si="13"/>
        <v>zo</v>
      </c>
      <c r="P86" s="18">
        <f t="shared" si="14"/>
        <v>68720</v>
      </c>
      <c r="Q86" s="16" t="str">
        <f t="shared" si="15"/>
        <v>do</v>
      </c>
      <c r="R86" s="18">
        <f t="shared" si="16"/>
        <v>68808</v>
      </c>
      <c r="S86" s="16" t="str">
        <f t="shared" si="17"/>
        <v>zo</v>
      </c>
      <c r="T86" s="18">
        <f t="shared" si="18"/>
        <v>68818</v>
      </c>
      <c r="U86" s="8"/>
      <c r="V86" s="8"/>
      <c r="W86" s="8"/>
      <c r="X86" s="8"/>
      <c r="Y86" s="8"/>
      <c r="Z86" s="8"/>
    </row>
    <row r="87" spans="1:26" ht="12.75" customHeight="1">
      <c r="A87" s="8">
        <v>2089</v>
      </c>
      <c r="B87" s="8">
        <f t="shared" si="0"/>
        <v>189</v>
      </c>
      <c r="C87" s="8">
        <f t="shared" si="1"/>
        <v>18</v>
      </c>
      <c r="D87" s="8">
        <f t="shared" si="2"/>
        <v>6</v>
      </c>
      <c r="E87" s="8">
        <f t="shared" si="3"/>
        <v>22</v>
      </c>
      <c r="F87" s="8">
        <f t="shared" si="4"/>
        <v>47</v>
      </c>
      <c r="G87" s="8">
        <f t="shared" si="5"/>
        <v>0</v>
      </c>
      <c r="H87" s="13">
        <f t="shared" si="6"/>
        <v>3</v>
      </c>
      <c r="I87" s="8">
        <f t="shared" si="7"/>
        <v>4</v>
      </c>
      <c r="J87" s="8">
        <f t="shared" si="8"/>
        <v>3</v>
      </c>
      <c r="K87" s="16" t="str">
        <f t="shared" si="9"/>
        <v>vr</v>
      </c>
      <c r="L87" s="18">
        <f t="shared" si="10"/>
        <v>69124</v>
      </c>
      <c r="M87" s="16" t="str">
        <f t="shared" si="11"/>
        <v>zo</v>
      </c>
      <c r="N87" s="18">
        <f t="shared" si="12"/>
        <v>69126</v>
      </c>
      <c r="O87" s="16" t="str">
        <f t="shared" si="13"/>
        <v>zo</v>
      </c>
      <c r="P87" s="18">
        <f t="shared" si="14"/>
        <v>69077</v>
      </c>
      <c r="Q87" s="16" t="str">
        <f t="shared" si="15"/>
        <v>do</v>
      </c>
      <c r="R87" s="18">
        <f t="shared" si="16"/>
        <v>69165</v>
      </c>
      <c r="S87" s="16" t="str">
        <f t="shared" si="17"/>
        <v>zo</v>
      </c>
      <c r="T87" s="18">
        <f t="shared" si="18"/>
        <v>69175</v>
      </c>
      <c r="U87" s="8"/>
      <c r="V87" s="8"/>
      <c r="W87" s="8"/>
      <c r="X87" s="8"/>
      <c r="Y87" s="8"/>
      <c r="Z87" s="8"/>
    </row>
    <row r="88" spans="1:26" ht="12.75" customHeight="1">
      <c r="A88" s="8">
        <v>2090</v>
      </c>
      <c r="B88" s="8">
        <f t="shared" si="0"/>
        <v>190</v>
      </c>
      <c r="C88" s="8">
        <f t="shared" si="1"/>
        <v>0</v>
      </c>
      <c r="D88" s="8">
        <f t="shared" si="2"/>
        <v>0</v>
      </c>
      <c r="E88" s="8">
        <f t="shared" si="3"/>
        <v>4</v>
      </c>
      <c r="F88" s="8">
        <f t="shared" si="4"/>
        <v>47</v>
      </c>
      <c r="G88" s="8">
        <f t="shared" si="5"/>
        <v>5</v>
      </c>
      <c r="H88" s="13">
        <f t="shared" si="6"/>
        <v>16</v>
      </c>
      <c r="I88" s="8">
        <f t="shared" si="7"/>
        <v>4</v>
      </c>
      <c r="J88" s="8">
        <f t="shared" si="8"/>
        <v>16</v>
      </c>
      <c r="K88" s="16" t="str">
        <f t="shared" si="9"/>
        <v>vr</v>
      </c>
      <c r="L88" s="18">
        <f t="shared" si="10"/>
        <v>69502</v>
      </c>
      <c r="M88" s="16" t="str">
        <f t="shared" si="11"/>
        <v>zo</v>
      </c>
      <c r="N88" s="18">
        <f t="shared" si="12"/>
        <v>69504</v>
      </c>
      <c r="O88" s="16" t="str">
        <f t="shared" si="13"/>
        <v>zo</v>
      </c>
      <c r="P88" s="18">
        <f t="shared" si="14"/>
        <v>69455</v>
      </c>
      <c r="Q88" s="16" t="str">
        <f t="shared" si="15"/>
        <v>do</v>
      </c>
      <c r="R88" s="18">
        <f t="shared" si="16"/>
        <v>69543</v>
      </c>
      <c r="S88" s="16" t="str">
        <f t="shared" si="17"/>
        <v>zo</v>
      </c>
      <c r="T88" s="18">
        <f t="shared" si="18"/>
        <v>69553</v>
      </c>
      <c r="U88" s="8"/>
      <c r="V88" s="8"/>
      <c r="W88" s="8"/>
      <c r="X88" s="8"/>
      <c r="Y88" s="8"/>
      <c r="Z88" s="8"/>
    </row>
    <row r="89" spans="1:26" ht="12.75" customHeight="1">
      <c r="A89" s="8">
        <v>2091</v>
      </c>
      <c r="B89" s="8">
        <f t="shared" si="0"/>
        <v>191</v>
      </c>
      <c r="C89" s="8">
        <f t="shared" si="1"/>
        <v>1</v>
      </c>
      <c r="D89" s="8">
        <f t="shared" si="2"/>
        <v>0</v>
      </c>
      <c r="E89" s="8">
        <f t="shared" si="3"/>
        <v>15</v>
      </c>
      <c r="F89" s="8">
        <f t="shared" si="4"/>
        <v>47</v>
      </c>
      <c r="G89" s="8">
        <f t="shared" si="5"/>
        <v>2</v>
      </c>
      <c r="H89" s="13">
        <f t="shared" si="6"/>
        <v>8</v>
      </c>
      <c r="I89" s="8">
        <f t="shared" si="7"/>
        <v>4</v>
      </c>
      <c r="J89" s="8">
        <f t="shared" si="8"/>
        <v>8</v>
      </c>
      <c r="K89" s="16" t="str">
        <f t="shared" si="9"/>
        <v>vr</v>
      </c>
      <c r="L89" s="18">
        <f t="shared" si="10"/>
        <v>69859</v>
      </c>
      <c r="M89" s="16" t="str">
        <f t="shared" si="11"/>
        <v>zo</v>
      </c>
      <c r="N89" s="18">
        <f t="shared" si="12"/>
        <v>69861</v>
      </c>
      <c r="O89" s="16" t="str">
        <f t="shared" si="13"/>
        <v>zo</v>
      </c>
      <c r="P89" s="18">
        <f t="shared" si="14"/>
        <v>69812</v>
      </c>
      <c r="Q89" s="16" t="str">
        <f t="shared" si="15"/>
        <v>do</v>
      </c>
      <c r="R89" s="18">
        <f t="shared" si="16"/>
        <v>69900</v>
      </c>
      <c r="S89" s="16" t="str">
        <f t="shared" si="17"/>
        <v>zo</v>
      </c>
      <c r="T89" s="18">
        <f t="shared" si="18"/>
        <v>69910</v>
      </c>
      <c r="U89" s="8"/>
      <c r="V89" s="8"/>
      <c r="W89" s="8"/>
      <c r="X89" s="8"/>
      <c r="Y89" s="8"/>
      <c r="Z89" s="8"/>
    </row>
    <row r="90" spans="1:26" ht="12.75" customHeight="1">
      <c r="A90" s="8">
        <v>2092</v>
      </c>
      <c r="B90" s="8">
        <f t="shared" si="0"/>
        <v>192</v>
      </c>
      <c r="C90" s="8">
        <f t="shared" si="1"/>
        <v>2</v>
      </c>
      <c r="D90" s="8">
        <f t="shared" si="2"/>
        <v>0</v>
      </c>
      <c r="E90" s="8">
        <f t="shared" si="3"/>
        <v>26</v>
      </c>
      <c r="F90" s="8">
        <f t="shared" si="4"/>
        <v>48</v>
      </c>
      <c r="G90" s="8">
        <f t="shared" si="5"/>
        <v>0</v>
      </c>
      <c r="H90" s="13">
        <f t="shared" si="6"/>
        <v>-1</v>
      </c>
      <c r="I90" s="8">
        <f t="shared" si="7"/>
        <v>3</v>
      </c>
      <c r="J90" s="8">
        <f t="shared" si="8"/>
        <v>30</v>
      </c>
      <c r="K90" s="16" t="str">
        <f t="shared" si="9"/>
        <v>vr</v>
      </c>
      <c r="L90" s="18">
        <f t="shared" si="10"/>
        <v>70216</v>
      </c>
      <c r="M90" s="16" t="str">
        <f t="shared" si="11"/>
        <v>zo</v>
      </c>
      <c r="N90" s="18">
        <f t="shared" si="12"/>
        <v>70218</v>
      </c>
      <c r="O90" s="16" t="str">
        <f t="shared" si="13"/>
        <v>zo</v>
      </c>
      <c r="P90" s="18">
        <f t="shared" si="14"/>
        <v>70169</v>
      </c>
      <c r="Q90" s="16" t="str">
        <f t="shared" si="15"/>
        <v>do</v>
      </c>
      <c r="R90" s="18">
        <f t="shared" si="16"/>
        <v>70257</v>
      </c>
      <c r="S90" s="16" t="str">
        <f t="shared" si="17"/>
        <v>zo</v>
      </c>
      <c r="T90" s="18">
        <f t="shared" si="18"/>
        <v>70267</v>
      </c>
      <c r="U90" s="8"/>
      <c r="V90" s="8"/>
      <c r="W90" s="8"/>
      <c r="X90" s="8"/>
      <c r="Y90" s="8"/>
      <c r="Z90" s="8"/>
    </row>
    <row r="91" spans="1:26" ht="12.75" customHeight="1">
      <c r="A91" s="8">
        <v>2093</v>
      </c>
      <c r="B91" s="8">
        <f t="shared" si="0"/>
        <v>193</v>
      </c>
      <c r="C91" s="8">
        <f t="shared" si="1"/>
        <v>3</v>
      </c>
      <c r="D91" s="8">
        <f t="shared" si="2"/>
        <v>1</v>
      </c>
      <c r="E91" s="8">
        <f t="shared" si="3"/>
        <v>7</v>
      </c>
      <c r="F91" s="8">
        <f t="shared" si="4"/>
        <v>48</v>
      </c>
      <c r="G91" s="8">
        <f t="shared" si="5"/>
        <v>6</v>
      </c>
      <c r="H91" s="13">
        <f t="shared" si="6"/>
        <v>12</v>
      </c>
      <c r="I91" s="8">
        <f t="shared" si="7"/>
        <v>4</v>
      </c>
      <c r="J91" s="8">
        <f t="shared" si="8"/>
        <v>12</v>
      </c>
      <c r="K91" s="16" t="str">
        <f t="shared" si="9"/>
        <v>vr</v>
      </c>
      <c r="L91" s="18">
        <f t="shared" si="10"/>
        <v>70594</v>
      </c>
      <c r="M91" s="16" t="str">
        <f t="shared" si="11"/>
        <v>zo</v>
      </c>
      <c r="N91" s="18">
        <f t="shared" si="12"/>
        <v>70596</v>
      </c>
      <c r="O91" s="16" t="str">
        <f t="shared" si="13"/>
        <v>zo</v>
      </c>
      <c r="P91" s="18">
        <f t="shared" si="14"/>
        <v>70547</v>
      </c>
      <c r="Q91" s="16" t="str">
        <f t="shared" si="15"/>
        <v>do</v>
      </c>
      <c r="R91" s="18">
        <f t="shared" si="16"/>
        <v>70635</v>
      </c>
      <c r="S91" s="16" t="str">
        <f t="shared" si="17"/>
        <v>zo</v>
      </c>
      <c r="T91" s="18">
        <f t="shared" si="18"/>
        <v>70645</v>
      </c>
      <c r="U91" s="8"/>
      <c r="V91" s="8"/>
      <c r="W91" s="8"/>
      <c r="X91" s="8"/>
      <c r="Y91" s="8"/>
      <c r="Z91" s="8"/>
    </row>
    <row r="92" spans="1:26" ht="12.75" customHeight="1">
      <c r="A92" s="8">
        <v>2094</v>
      </c>
      <c r="B92" s="8">
        <f t="shared" si="0"/>
        <v>194</v>
      </c>
      <c r="C92" s="8">
        <f t="shared" si="1"/>
        <v>4</v>
      </c>
      <c r="D92" s="8">
        <f t="shared" si="2"/>
        <v>1</v>
      </c>
      <c r="E92" s="8">
        <f t="shared" si="3"/>
        <v>18</v>
      </c>
      <c r="F92" s="8">
        <f t="shared" si="4"/>
        <v>48</v>
      </c>
      <c r="G92" s="8">
        <f t="shared" si="5"/>
        <v>3</v>
      </c>
      <c r="H92" s="13">
        <f t="shared" si="6"/>
        <v>4</v>
      </c>
      <c r="I92" s="8">
        <f t="shared" si="7"/>
        <v>4</v>
      </c>
      <c r="J92" s="8">
        <f t="shared" si="8"/>
        <v>4</v>
      </c>
      <c r="K92" s="16" t="str">
        <f t="shared" si="9"/>
        <v>vr</v>
      </c>
      <c r="L92" s="18">
        <f t="shared" si="10"/>
        <v>70951</v>
      </c>
      <c r="M92" s="16" t="str">
        <f t="shared" si="11"/>
        <v>zo</v>
      </c>
      <c r="N92" s="18">
        <f t="shared" si="12"/>
        <v>70953</v>
      </c>
      <c r="O92" s="16" t="str">
        <f t="shared" si="13"/>
        <v>zo</v>
      </c>
      <c r="P92" s="18">
        <f t="shared" si="14"/>
        <v>70904</v>
      </c>
      <c r="Q92" s="16" t="str">
        <f t="shared" si="15"/>
        <v>do</v>
      </c>
      <c r="R92" s="18">
        <f t="shared" si="16"/>
        <v>70992</v>
      </c>
      <c r="S92" s="16" t="str">
        <f t="shared" si="17"/>
        <v>zo</v>
      </c>
      <c r="T92" s="18">
        <f t="shared" si="18"/>
        <v>71002</v>
      </c>
      <c r="U92" s="8"/>
      <c r="V92" s="8"/>
      <c r="W92" s="8"/>
      <c r="X92" s="8"/>
      <c r="Y92" s="8"/>
      <c r="Z92" s="8"/>
    </row>
    <row r="93" spans="1:26" ht="12.75" customHeight="1">
      <c r="A93" s="8">
        <v>2095</v>
      </c>
      <c r="B93" s="8">
        <f t="shared" si="0"/>
        <v>195</v>
      </c>
      <c r="C93" s="8">
        <f t="shared" si="1"/>
        <v>5</v>
      </c>
      <c r="D93" s="8">
        <f t="shared" si="2"/>
        <v>1</v>
      </c>
      <c r="E93" s="8">
        <f t="shared" si="3"/>
        <v>0</v>
      </c>
      <c r="F93" s="8">
        <f t="shared" si="4"/>
        <v>48</v>
      </c>
      <c r="G93" s="8">
        <f t="shared" si="5"/>
        <v>1</v>
      </c>
      <c r="H93" s="13">
        <f t="shared" si="6"/>
        <v>24</v>
      </c>
      <c r="I93" s="8">
        <f t="shared" si="7"/>
        <v>4</v>
      </c>
      <c r="J93" s="8">
        <f t="shared" si="8"/>
        <v>24</v>
      </c>
      <c r="K93" s="16" t="str">
        <f t="shared" si="9"/>
        <v>vr</v>
      </c>
      <c r="L93" s="18">
        <f t="shared" si="10"/>
        <v>71336</v>
      </c>
      <c r="M93" s="16" t="str">
        <f t="shared" si="11"/>
        <v>zo</v>
      </c>
      <c r="N93" s="18">
        <f t="shared" si="12"/>
        <v>71338</v>
      </c>
      <c r="O93" s="16" t="str">
        <f t="shared" si="13"/>
        <v>zo</v>
      </c>
      <c r="P93" s="18">
        <f t="shared" si="14"/>
        <v>71289</v>
      </c>
      <c r="Q93" s="16" t="str">
        <f t="shared" si="15"/>
        <v>do</v>
      </c>
      <c r="R93" s="18">
        <f t="shared" si="16"/>
        <v>71377</v>
      </c>
      <c r="S93" s="16" t="str">
        <f t="shared" si="17"/>
        <v>zo</v>
      </c>
      <c r="T93" s="18">
        <f t="shared" si="18"/>
        <v>71387</v>
      </c>
      <c r="U93" s="8"/>
      <c r="V93" s="8"/>
      <c r="W93" s="8"/>
      <c r="X93" s="8"/>
      <c r="Y93" s="8"/>
      <c r="Z93" s="8"/>
    </row>
    <row r="94" spans="1:26" ht="12.75" customHeight="1">
      <c r="A94" s="8">
        <v>2096</v>
      </c>
      <c r="B94" s="8">
        <f t="shared" si="0"/>
        <v>196</v>
      </c>
      <c r="C94" s="8">
        <f t="shared" si="1"/>
        <v>6</v>
      </c>
      <c r="D94" s="8">
        <f t="shared" si="2"/>
        <v>2</v>
      </c>
      <c r="E94" s="8">
        <f t="shared" si="3"/>
        <v>10</v>
      </c>
      <c r="F94" s="8">
        <f t="shared" si="4"/>
        <v>49</v>
      </c>
      <c r="G94" s="8">
        <f t="shared" si="5"/>
        <v>0</v>
      </c>
      <c r="H94" s="13">
        <f t="shared" si="6"/>
        <v>15</v>
      </c>
      <c r="I94" s="8">
        <f t="shared" si="7"/>
        <v>4</v>
      </c>
      <c r="J94" s="8">
        <f t="shared" si="8"/>
        <v>15</v>
      </c>
      <c r="K94" s="16" t="str">
        <f t="shared" si="9"/>
        <v>vr</v>
      </c>
      <c r="L94" s="18">
        <f t="shared" si="10"/>
        <v>71693</v>
      </c>
      <c r="M94" s="16" t="str">
        <f t="shared" si="11"/>
        <v>zo</v>
      </c>
      <c r="N94" s="18">
        <f t="shared" si="12"/>
        <v>71695</v>
      </c>
      <c r="O94" s="16" t="str">
        <f t="shared" si="13"/>
        <v>zo</v>
      </c>
      <c r="P94" s="18">
        <f t="shared" si="14"/>
        <v>71646</v>
      </c>
      <c r="Q94" s="16" t="str">
        <f t="shared" si="15"/>
        <v>do</v>
      </c>
      <c r="R94" s="18">
        <f t="shared" si="16"/>
        <v>71734</v>
      </c>
      <c r="S94" s="16" t="str">
        <f t="shared" si="17"/>
        <v>zo</v>
      </c>
      <c r="T94" s="18">
        <f t="shared" si="18"/>
        <v>71744</v>
      </c>
      <c r="U94" s="8"/>
      <c r="V94" s="8"/>
      <c r="W94" s="8"/>
      <c r="X94" s="8"/>
      <c r="Y94" s="8"/>
      <c r="Z94" s="8"/>
    </row>
    <row r="95" spans="1:26" ht="12.75" customHeight="1">
      <c r="A95" s="8">
        <v>2097</v>
      </c>
      <c r="B95" s="8">
        <f t="shared" si="0"/>
        <v>197</v>
      </c>
      <c r="C95" s="8">
        <f t="shared" si="1"/>
        <v>7</v>
      </c>
      <c r="D95" s="8">
        <f t="shared" si="2"/>
        <v>2</v>
      </c>
      <c r="E95" s="8">
        <f t="shared" si="3"/>
        <v>21</v>
      </c>
      <c r="F95" s="8">
        <f t="shared" si="4"/>
        <v>49</v>
      </c>
      <c r="G95" s="8">
        <f t="shared" si="5"/>
        <v>4</v>
      </c>
      <c r="H95" s="13">
        <f t="shared" si="6"/>
        <v>0</v>
      </c>
      <c r="I95" s="8">
        <f t="shared" si="7"/>
        <v>3</v>
      </c>
      <c r="J95" s="8">
        <f t="shared" si="8"/>
        <v>31</v>
      </c>
      <c r="K95" s="16" t="str">
        <f t="shared" si="9"/>
        <v>vr</v>
      </c>
      <c r="L95" s="18">
        <f t="shared" si="10"/>
        <v>72043</v>
      </c>
      <c r="M95" s="16" t="str">
        <f t="shared" si="11"/>
        <v>zo</v>
      </c>
      <c r="N95" s="18">
        <f t="shared" si="12"/>
        <v>72045</v>
      </c>
      <c r="O95" s="16" t="str">
        <f t="shared" si="13"/>
        <v>zo</v>
      </c>
      <c r="P95" s="18">
        <f t="shared" si="14"/>
        <v>71996</v>
      </c>
      <c r="Q95" s="16" t="str">
        <f t="shared" si="15"/>
        <v>do</v>
      </c>
      <c r="R95" s="18">
        <f t="shared" si="16"/>
        <v>72084</v>
      </c>
      <c r="S95" s="16" t="str">
        <f t="shared" si="17"/>
        <v>zo</v>
      </c>
      <c r="T95" s="18">
        <f t="shared" si="18"/>
        <v>72094</v>
      </c>
      <c r="U95" s="8"/>
      <c r="V95" s="8"/>
      <c r="W95" s="8"/>
      <c r="X95" s="8"/>
      <c r="Y95" s="8"/>
      <c r="Z95" s="8"/>
    </row>
    <row r="96" spans="1:26" ht="12.75" customHeight="1">
      <c r="A96" s="8">
        <v>2098</v>
      </c>
      <c r="B96" s="8">
        <f t="shared" si="0"/>
        <v>198</v>
      </c>
      <c r="C96" s="8">
        <f t="shared" si="1"/>
        <v>8</v>
      </c>
      <c r="D96" s="8">
        <f t="shared" si="2"/>
        <v>3</v>
      </c>
      <c r="E96" s="8">
        <f t="shared" si="3"/>
        <v>2</v>
      </c>
      <c r="F96" s="8">
        <f t="shared" si="4"/>
        <v>49</v>
      </c>
      <c r="G96" s="8">
        <f t="shared" si="5"/>
        <v>3</v>
      </c>
      <c r="H96" s="13">
        <f t="shared" si="6"/>
        <v>20</v>
      </c>
      <c r="I96" s="8">
        <f t="shared" si="7"/>
        <v>4</v>
      </c>
      <c r="J96" s="8">
        <f t="shared" si="8"/>
        <v>20</v>
      </c>
      <c r="K96" s="16" t="str">
        <f t="shared" si="9"/>
        <v>vr</v>
      </c>
      <c r="L96" s="18">
        <f t="shared" si="10"/>
        <v>72428</v>
      </c>
      <c r="M96" s="16" t="str">
        <f t="shared" si="11"/>
        <v>zo</v>
      </c>
      <c r="N96" s="18">
        <f t="shared" si="12"/>
        <v>72430</v>
      </c>
      <c r="O96" s="16" t="str">
        <f t="shared" si="13"/>
        <v>zo</v>
      </c>
      <c r="P96" s="18">
        <f t="shared" si="14"/>
        <v>72381</v>
      </c>
      <c r="Q96" s="16" t="str">
        <f t="shared" si="15"/>
        <v>do</v>
      </c>
      <c r="R96" s="18">
        <f t="shared" si="16"/>
        <v>72469</v>
      </c>
      <c r="S96" s="16" t="str">
        <f t="shared" si="17"/>
        <v>zo</v>
      </c>
      <c r="T96" s="18">
        <f t="shared" si="18"/>
        <v>72479</v>
      </c>
      <c r="U96" s="8"/>
      <c r="V96" s="8"/>
      <c r="W96" s="8"/>
      <c r="X96" s="8"/>
      <c r="Y96" s="8"/>
      <c r="Z96" s="8"/>
    </row>
    <row r="97" spans="1:26" ht="12.75" customHeight="1">
      <c r="A97" s="8">
        <v>2099</v>
      </c>
      <c r="B97" s="8">
        <f t="shared" si="0"/>
        <v>199</v>
      </c>
      <c r="C97" s="8">
        <f t="shared" si="1"/>
        <v>9</v>
      </c>
      <c r="D97" s="8">
        <f t="shared" si="2"/>
        <v>3</v>
      </c>
      <c r="E97" s="8">
        <f t="shared" si="3"/>
        <v>13</v>
      </c>
      <c r="F97" s="8">
        <f t="shared" si="4"/>
        <v>49</v>
      </c>
      <c r="G97" s="8">
        <f t="shared" si="5"/>
        <v>0</v>
      </c>
      <c r="H97" s="13">
        <f t="shared" si="6"/>
        <v>12</v>
      </c>
      <c r="I97" s="8">
        <f t="shared" si="7"/>
        <v>4</v>
      </c>
      <c r="J97" s="8">
        <f t="shared" si="8"/>
        <v>12</v>
      </c>
      <c r="K97" s="16" t="str">
        <f t="shared" si="9"/>
        <v>vr</v>
      </c>
      <c r="L97" s="18">
        <f t="shared" si="10"/>
        <v>72785</v>
      </c>
      <c r="M97" s="16" t="str">
        <f t="shared" si="11"/>
        <v>zo</v>
      </c>
      <c r="N97" s="18">
        <f t="shared" si="12"/>
        <v>72787</v>
      </c>
      <c r="O97" s="16" t="str">
        <f t="shared" si="13"/>
        <v>zo</v>
      </c>
      <c r="P97" s="18">
        <f t="shared" si="14"/>
        <v>72738</v>
      </c>
      <c r="Q97" s="16" t="str">
        <f t="shared" si="15"/>
        <v>do</v>
      </c>
      <c r="R97" s="18">
        <f t="shared" si="16"/>
        <v>72826</v>
      </c>
      <c r="S97" s="16" t="str">
        <f t="shared" si="17"/>
        <v>zo</v>
      </c>
      <c r="T97" s="18">
        <f t="shared" si="18"/>
        <v>72836</v>
      </c>
      <c r="U97" s="8"/>
      <c r="V97" s="8"/>
      <c r="W97" s="8"/>
      <c r="X97" s="8"/>
      <c r="Y97" s="8"/>
      <c r="Z97" s="8"/>
    </row>
    <row r="98" spans="1:26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K1:L1"/>
  </mergeCells>
  <printOptions gridLines="1"/>
  <pageMargins left="0.75" right="0.75" top="0.59" bottom="0.5699999999999999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Eeuwig_durende timesheet</vt:lpstr>
      <vt:lpstr>Verlof</vt:lpstr>
      <vt:lpstr>Nat.Feestdagen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 Anthoniesse</cp:lastModifiedBy>
  <dcterms:created xsi:type="dcterms:W3CDTF">2019-10-18T19:41:44Z</dcterms:created>
  <dcterms:modified xsi:type="dcterms:W3CDTF">2019-12-06T22:47:14Z</dcterms:modified>
</cp:coreProperties>
</file>